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userName="Sean Pitcher" reservationPassword="BD8A"/>
  <workbookPr defaultThemeVersion="124226"/>
  <bookViews>
    <workbookView xWindow="0" yWindow="2025" windowWidth="14610" windowHeight="8175" tabRatio="922" firstSheet="1" activeTab="1"/>
  </bookViews>
  <sheets>
    <sheet name="Front page" sheetId="14" state="hidden" r:id="rId1"/>
    <sheet name="Front page " sheetId="63" r:id="rId2"/>
    <sheet name="Forward looking statements" sheetId="70" r:id="rId3"/>
    <sheet name="Contents" sheetId="15" r:id="rId4"/>
    <sheet name="basis of presentation" sheetId="30" r:id="rId5"/>
    <sheet name="Fin. Hlights" sheetId="21" r:id="rId6"/>
    <sheet name="Compound growth graph " sheetId="56" r:id="rId7"/>
    <sheet name="Income statements" sheetId="2" r:id="rId8"/>
    <sheet name="Prem LOB QTR" sheetId="20" r:id="rId9"/>
    <sheet name="Segment UW Results" sheetId="27" r:id="rId10"/>
    <sheet name="Property" sheetId="22" r:id="rId11"/>
    <sheet name="Energy" sheetId="24" r:id="rId12"/>
    <sheet name="Marine" sheetId="23" r:id="rId13"/>
    <sheet name="Aviation" sheetId="25" r:id="rId14"/>
    <sheet name="Lloyds" sheetId="77" r:id="rId15"/>
    <sheet name="Cash Flows" sheetId="42" r:id="rId16"/>
    <sheet name="Losses new current" sheetId="34" state="hidden" r:id="rId17"/>
    <sheet name="Losses new" sheetId="29" state="hidden" r:id="rId18"/>
    <sheet name="Losses orginal" sheetId="33" state="hidden" r:id="rId19"/>
    <sheet name="Balance Sheets" sheetId="1" r:id="rId20"/>
    <sheet name="Investmts" sheetId="39" r:id="rId21"/>
    <sheet name="inv portf - yield, rating, dur" sheetId="54" r:id="rId22"/>
    <sheet name="emerging market" sheetId="66" r:id="rId23"/>
    <sheet name="Losses old" sheetId="36" state="hidden" r:id="rId24"/>
    <sheet name="Corp and global bonds" sheetId="65" r:id="rId25"/>
    <sheet name="Losses" sheetId="71" r:id="rId26"/>
    <sheet name="Losses (cont.)" sheetId="76" r:id="rId27"/>
    <sheet name="losses by AY" sheetId="78" r:id="rId28"/>
    <sheet name="Peak exposure" sheetId="50" r:id="rId29"/>
    <sheet name="EPS" sheetId="61" r:id="rId30"/>
    <sheet name="FCBVPS" sheetId="31" r:id="rId31"/>
    <sheet name="FDBVPS" sheetId="40" r:id="rId32"/>
    <sheet name="FCBVPS (Tan)" sheetId="79" state="hidden" r:id="rId33"/>
    <sheet name="FDBVPS (Tan)" sheetId="80" state="hidden" r:id="rId34"/>
    <sheet name="Cathedral IS" sheetId="74" r:id="rId35"/>
    <sheet name="Cathedral UW results" sheetId="75" state="hidden" r:id="rId36"/>
  </sheets>
  <definedNames>
    <definedName name="OLE_LINK1" localSheetId="2">'Forward looking statements'!#REF!</definedName>
    <definedName name="_xlnm.Print_Area" localSheetId="13">Aviation!$B$1:$S$35</definedName>
    <definedName name="_xlnm.Print_Area" localSheetId="19">'Balance Sheets'!$B$1:$P$62</definedName>
    <definedName name="_xlnm.Print_Area" localSheetId="4">'basis of presentation'!$A$1:$A$24</definedName>
    <definedName name="_xlnm.Print_Area" localSheetId="15">'Cash Flows'!$B$1:$Z$27</definedName>
    <definedName name="_xlnm.Print_Area" localSheetId="34">'Cathedral IS'!$B$1:$AA$56</definedName>
    <definedName name="_xlnm.Print_Area" localSheetId="35">'Cathedral UW results'!$A$1:$R$45</definedName>
    <definedName name="_xlnm.Print_Area" localSheetId="6">'Compound growth graph '!$B$1:$S$51</definedName>
    <definedName name="_xlnm.Print_Area" localSheetId="3">Contents!$A$1:$G$54</definedName>
    <definedName name="_xlnm.Print_Area" localSheetId="24">'Corp and global bonds'!$C$1:$N$75</definedName>
    <definedName name="_xlnm.Print_Area" localSheetId="22">'emerging market'!$C$1:$L$33</definedName>
    <definedName name="_xlnm.Print_Area" localSheetId="11">Energy!$B$1:$S$35</definedName>
    <definedName name="_xlnm.Print_Area" localSheetId="29">EPS!$B$1:$P$30</definedName>
    <definedName name="_xlnm.Print_Area" localSheetId="30">FCBVPS!$B$1:$P$48</definedName>
    <definedName name="_xlnm.Print_Area" localSheetId="32">'FCBVPS (Tan)'!$B$1:$H$37</definedName>
    <definedName name="_xlnm.Print_Area" localSheetId="31">FDBVPS!$B$1:$P$51</definedName>
    <definedName name="_xlnm.Print_Area" localSheetId="33">'FDBVPS (Tan)'!$B$1:$H$42</definedName>
    <definedName name="_xlnm.Print_Area" localSheetId="5">'Fin. Hlights'!$B$1:$R$53</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statements'!$A$1:$Z$64</definedName>
    <definedName name="_xlnm.Print_Area" localSheetId="21">'inv portf - yield, rating, dur'!$C$1:$O$62</definedName>
    <definedName name="_xlnm.Print_Area" localSheetId="20">Investmts!$C$1:$V$54</definedName>
    <definedName name="_xlnm.Print_Area" localSheetId="14">Lloyds!$B$1:$S$36</definedName>
    <definedName name="_xlnm.Print_Area" localSheetId="25">Losses!$A$1:$S$55</definedName>
    <definedName name="_xlnm.Print_Area" localSheetId="26">'Losses (cont.)'!$A$1:$S$52</definedName>
    <definedName name="_xlnm.Print_Area" localSheetId="27">'losses by AY'!$A$1:$AJ$71</definedName>
    <definedName name="_xlnm.Print_Area" localSheetId="17">'Losses new'!$A$1:$V$43</definedName>
    <definedName name="_xlnm.Print_Area" localSheetId="16">'Losses new current'!$A$1:$AI$47</definedName>
    <definedName name="_xlnm.Print_Area" localSheetId="23">'Losses old'!$A$1:$V$47</definedName>
    <definedName name="_xlnm.Print_Area" localSheetId="18">'Losses orginal'!$A$1:$P$44</definedName>
    <definedName name="_xlnm.Print_Area" localSheetId="12">Marine!$B$1:$S$35</definedName>
    <definedName name="_xlnm.Print_Area" localSheetId="28">'Peak exposure'!$B$1:$P$31</definedName>
    <definedName name="_xlnm.Print_Area" localSheetId="8">'Prem LOB QTR'!$A$1:$X$49</definedName>
    <definedName name="_xlnm.Print_Area" localSheetId="10">Property!$B$1:$S$35</definedName>
    <definedName name="_xlnm.Print_Area" localSheetId="9">'Segment UW Results'!$A$1:$R$44</definedName>
  </definedNames>
  <calcPr calcId="145621" fullPrecision="0"/>
</workbook>
</file>

<file path=xl/calcChain.xml><?xml version="1.0" encoding="utf-8"?>
<calcChain xmlns="http://schemas.openxmlformats.org/spreadsheetml/2006/main">
  <c r="G10" i="80" l="1"/>
  <c r="G33" i="80" s="1"/>
  <c r="D24" i="80"/>
  <c r="D26" i="80" s="1"/>
  <c r="D20" i="80"/>
  <c r="D22" i="80" s="1"/>
  <c r="D18" i="80"/>
  <c r="D17" i="80"/>
  <c r="D28" i="80" l="1"/>
  <c r="G10" i="79"/>
  <c r="G14" i="79" s="1"/>
  <c r="G28" i="79" s="1"/>
  <c r="G23" i="79"/>
  <c r="D23" i="79"/>
  <c r="G26" i="79" l="1"/>
  <c r="G31" i="80" s="1"/>
  <c r="C39" i="75" l="1"/>
  <c r="O40" i="75"/>
  <c r="L40" i="75"/>
  <c r="I40" i="75"/>
  <c r="I42" i="75" s="1"/>
  <c r="F40" i="75"/>
  <c r="C40" i="75"/>
  <c r="C42" i="75" s="1"/>
  <c r="O39" i="75"/>
  <c r="L39" i="75"/>
  <c r="L42" i="75" s="1"/>
  <c r="I39" i="75"/>
  <c r="F39" i="75"/>
  <c r="F42" i="75" s="1"/>
  <c r="O42" i="75"/>
  <c r="R31" i="75"/>
  <c r="C20" i="75" l="1"/>
  <c r="C19" i="75"/>
  <c r="C22" i="75" s="1"/>
  <c r="C17" i="75"/>
  <c r="F20" i="75"/>
  <c r="F19" i="75"/>
  <c r="F17" i="75"/>
  <c r="I20" i="75"/>
  <c r="I19" i="75"/>
  <c r="I17" i="75"/>
  <c r="W20" i="75"/>
  <c r="W19" i="75"/>
  <c r="W22" i="75" s="1"/>
  <c r="W17" i="75"/>
  <c r="C37" i="75"/>
  <c r="F37" i="75"/>
  <c r="I37" i="75"/>
  <c r="W40" i="75"/>
  <c r="W42" i="75" s="1"/>
  <c r="W39" i="75"/>
  <c r="W37" i="75"/>
  <c r="I22" i="75" l="1"/>
  <c r="F22" i="75"/>
  <c r="R9" i="75" l="1"/>
  <c r="R35" i="75"/>
  <c r="R34" i="75"/>
  <c r="R33" i="75"/>
  <c r="R29" i="75"/>
  <c r="R15" i="75"/>
  <c r="R14" i="75"/>
  <c r="R13" i="75"/>
  <c r="R11" i="75"/>
  <c r="L37" i="75"/>
  <c r="L20" i="75"/>
  <c r="L19" i="75"/>
  <c r="L22" i="75" s="1"/>
  <c r="L17" i="75"/>
  <c r="O20" i="75"/>
  <c r="O19" i="75"/>
  <c r="R39" i="75" l="1"/>
  <c r="R40" i="75"/>
  <c r="R20" i="75"/>
  <c r="R19" i="75"/>
  <c r="R17" i="75"/>
  <c r="R21" i="75"/>
  <c r="R22" i="75" l="1"/>
  <c r="O17" i="75" l="1"/>
  <c r="O37" i="75"/>
  <c r="O22" i="75" l="1"/>
  <c r="S34" i="75" l="1"/>
  <c r="S35" i="75"/>
  <c r="S29" i="75"/>
  <c r="R36" i="75"/>
  <c r="R41" i="75" l="1"/>
  <c r="R42" i="75" s="1"/>
  <c r="R37" i="75"/>
  <c r="S36" i="75"/>
  <c r="T11" i="75" l="1"/>
  <c r="S31" i="75" l="1"/>
  <c r="S33" i="75" l="1"/>
  <c r="S41" i="75"/>
  <c r="S40" i="75"/>
  <c r="S39" i="75"/>
  <c r="S42" i="75" l="1"/>
  <c r="D10" i="80" l="1"/>
  <c r="D33" i="80" s="1"/>
  <c r="D10" i="79"/>
  <c r="D26" i="79" l="1"/>
  <c r="D31" i="80" s="1"/>
  <c r="D14" i="79"/>
  <c r="D28" i="79" s="1"/>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43" i="34" s="1"/>
  <c r="C37" i="33"/>
  <c r="B29" i="36" l="1"/>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<sst xmlns="http://schemas.openxmlformats.org/spreadsheetml/2006/main" count="1939" uniqueCount="577">
  <si>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</si>
  <si>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</si>
  <si>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</si>
  <si>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</si>
  <si>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</si>
  <si>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</si>
  <si>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</si>
  <si>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</si>
  <si>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</si>
  <si>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</si>
  <si>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</si>
  <si>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</si>
  <si>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</si>
  <si>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</si>
  <si>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</si>
  <si>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</si>
  <si>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</si>
  <si>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</si>
  <si>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</si>
  <si>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</si>
  <si>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</si>
  <si>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</si>
  <si>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</si>
  <si>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</si>
  <si>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</si>
  <si>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</si>
  <si>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</si>
  <si>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</si>
  <si>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</si>
  <si>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</si>
  <si>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</si>
  <si>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</si>
  <si>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</si>
  <si>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</si>
  <si>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</si>
  <si>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</si>
  <si>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</si>
  <si>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</si>
  <si>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</si>
  <si>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</si>
  <si>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</si>
  <si>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</si>
  <si>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</si>
  <si>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</si>
  <si>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</si>
  <si>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</si>
  <si>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</si>
  <si>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</si>
  <si>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</si>
  <si>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</si>
  <si>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</si>
  <si>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</si>
  <si>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</si>
  <si>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</si>
  <si>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</si>
  <si>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 xml:space="preserve">other property </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</si>
  <si>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</si>
  <si>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</si>
  <si>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</si>
  <si>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</si>
  <si>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</si>
  <si>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</si>
  <si>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</si>
  <si>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</si>
  <si>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</si>
  <si>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</si>
  <si>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</si>
  <si>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</si>
  <si>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</si>
  <si>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</si>
  <si>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</si>
  <si>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</si>
  <si>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</si>
  <si>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</si>
  <si>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</si>
  <si>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</si>
  <si>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</si>
  <si>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</si>
  <si>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</si>
  <si>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</si>
  <si>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</si>
  <si>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</si>
  <si>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</si>
  <si>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</si>
  <si>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</si>
  <si>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</si>
  <si>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</si>
  <si>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</si>
  <si>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</si>
  <si>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</si>
  <si>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</si>
  <si>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</si>
  <si>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</si>
  <si>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</si>
  <si>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</si>
  <si>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</si>
  <si>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</si>
  <si>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</si>
  <si>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</si>
  <si>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share premium</t>
  </si>
  <si>
    <t>contributed surplus</t>
  </si>
  <si>
    <t>debt to total capital ratio</t>
  </si>
  <si>
    <t>credit quality of fixed income securities</t>
  </si>
  <si>
    <t>type of investment</t>
  </si>
  <si>
    <t>total investments</t>
  </si>
  <si>
    <t xml:space="preserve">  short term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</si>
  <si>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</si>
  <si>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</si>
  <si>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</si>
  <si>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</si>
  <si>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</si>
  <si>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</si>
  <si>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</si>
  <si>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</si>
  <si>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</si>
  <si>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dilutive effect of stock options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</si>
  <si>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</si>
  <si>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</si>
  <si>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</si>
  <si>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</si>
  <si>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</si>
  <si>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</si>
  <si>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</si>
  <si>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</si>
  <si>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</si>
  <si>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</si>
  <si>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</si>
  <si>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basic and fully converted book value per share</t>
  </si>
  <si>
    <t xml:space="preserve">paid losses </t>
  </si>
  <si>
    <t>NET LOSS RATIO - THE NET LOSS RATIO IS THE NET INSURANCE LOSSES AND LOSS ADJUSTMENT EXPENSES DIVIDED BY NET PREMIUMS EARNED</t>
  </si>
  <si>
    <t>net loss ratio</t>
  </si>
  <si>
    <t>net loss ratio (% of net premiums earned)</t>
  </si>
  <si>
    <t xml:space="preserve">IBNR as % of net reserves </t>
  </si>
  <si>
    <t>basis of presentation and non-GAAP financial measures</t>
  </si>
  <si>
    <t>NET ACQUISITION COST RATIO - THE NET ACQUISITION COST RATIO IS THE NET ACQUISITION EXPENSES DIVIDED BY NET PREMIUMS EARNED</t>
  </si>
  <si>
    <t>net acquisition cost ratio</t>
  </si>
  <si>
    <t>net acquisition cost ratio (% of net premiums earned)</t>
  </si>
  <si>
    <t xml:space="preserve">% change </t>
  </si>
  <si>
    <t xml:space="preserve"> - reinsurance recoveries</t>
  </si>
  <si>
    <t>retained earnings</t>
  </si>
  <si>
    <t>foreign exchange</t>
  </si>
  <si>
    <t>reserves</t>
  </si>
  <si>
    <t>payments</t>
  </si>
  <si>
    <t>FX movement</t>
  </si>
  <si>
    <t>claims rec:</t>
  </si>
  <si>
    <t>MANAGED CASH INCLUDES BOTH CASH MANAGED BY EXTERNAL INVESTMENT MANAGERS AND NON-OPERATING CASH MANAGED INTERNALLY</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</si>
  <si>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</si>
  <si>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</si>
  <si>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</si>
  <si>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</si>
  <si>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</si>
  <si>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</si>
  <si>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</si>
  <si>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</si>
  <si>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</si>
  <si>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t>1.6 years</t>
  </si>
  <si>
    <t>1.7 years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</si>
  <si>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</si>
  <si>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</si>
  <si>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</si>
  <si>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</si>
  <si>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</si>
  <si>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</si>
  <si>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</si>
  <si>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</si>
  <si>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</si>
  <si>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</si>
  <si>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</si>
  <si>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</si>
  <si>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1.3 years</t>
  </si>
  <si>
    <t xml:space="preserve">  other government bonds</t>
  </si>
  <si>
    <t>quarterly net return on total investments</t>
  </si>
  <si>
    <t>ADMINISTRATIVE EXPENSE RATIO - THE ADMINISTRATIVE EXPENSE RATIO IS THE GENERAL AND ADMINISTRATIVE EXPENSES ("OTHER OPERATING EXPENSES"), BUT EXCLUDING WARRANTS, OPTIONS AND RESTRICTED STOCK EXPENSES, DIVIDED BY NET PREMIUMS EARNED</t>
  </si>
  <si>
    <t xml:space="preserve">Telephone: +44 (0) 207 264 4066 </t>
  </si>
  <si>
    <t>Contact: Jonathan Creagh-Coen</t>
  </si>
  <si>
    <t>Email: jcc@lancashiregroup.com</t>
  </si>
  <si>
    <t>CHANGE IN FULLY CONVERTED BOOK VALUE PER SHARE ADJUSTED FOR DIVIDENDS - THE CALCULATION IS THE INTERNAL RATE OF RETURN OF THE CHANGE IN FULLY CONVERTED BOOK VALUE PER SHARE IN THE PERIOD PLUS DIVIDENDS ACCRUED</t>
  </si>
  <si>
    <t>net underwriting income (loss)</t>
  </si>
  <si>
    <t>average market yield of fixed income and managed cash</t>
  </si>
  <si>
    <t>average duration of fixed income and managed cash</t>
  </si>
  <si>
    <t>ALL AMOUNTS, EXCLUDING SHARE DATA OR WHERE OTHERWISE STATED, ARE IN MILLIONS OF UNITED STATES DOLLARS</t>
  </si>
  <si>
    <t>15.</t>
  </si>
  <si>
    <t>basic and fully diluted book value per share</t>
  </si>
  <si>
    <t>fully diluted book value per share</t>
  </si>
  <si>
    <t>rolling 12 months net return on total investments</t>
  </si>
  <si>
    <t>1.8 years</t>
  </si>
  <si>
    <t>unvested restricted shares and restricted share units</t>
  </si>
  <si>
    <t>dilutive warrants outstanding</t>
  </si>
  <si>
    <t>dilutive options outstanding</t>
  </si>
  <si>
    <t>earnings per share</t>
  </si>
  <si>
    <t>composition of investment portfolio</t>
  </si>
  <si>
    <t xml:space="preserve"> - other receivables</t>
  </si>
  <si>
    <t>net return on total investments</t>
  </si>
  <si>
    <t>effect of exchange rate fluctuations</t>
  </si>
  <si>
    <t>cash and cash equivalents, closing</t>
  </si>
  <si>
    <t>fair value</t>
  </si>
  <si>
    <t>weighted average</t>
  </si>
  <si>
    <t>book yield</t>
  </si>
  <si>
    <t>market yield</t>
  </si>
  <si>
    <t>one year later</t>
  </si>
  <si>
    <t>two years later</t>
  </si>
  <si>
    <t>payments made</t>
  </si>
  <si>
    <t>total gross liability</t>
  </si>
  <si>
    <t>cash and cash equivalents, opening</t>
  </si>
  <si>
    <t>16.</t>
  </si>
  <si>
    <t>17.</t>
  </si>
  <si>
    <t>18.</t>
  </si>
  <si>
    <t>19.</t>
  </si>
  <si>
    <t>accrued</t>
  </si>
  <si>
    <t>interest</t>
  </si>
  <si>
    <t>total net liability</t>
  </si>
  <si>
    <t>average credit quality of fixed income and managed cash</t>
  </si>
  <si>
    <t>credit</t>
  </si>
  <si>
    <t>unrealised</t>
  </si>
  <si>
    <t>AA+</t>
  </si>
  <si>
    <t>gross losses</t>
  </si>
  <si>
    <t>accident year</t>
  </si>
  <si>
    <t>net losses</t>
  </si>
  <si>
    <t>at end of accident year</t>
  </si>
  <si>
    <t>estimate of ultimate liability:</t>
  </si>
  <si>
    <t>estimated</t>
  </si>
  <si>
    <t>losses by accident year</t>
  </si>
  <si>
    <t>summary consolidated cash flows</t>
  </si>
  <si>
    <t>cash flows</t>
  </si>
  <si>
    <t>total fixed income securities and managed cash</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</si>
  <si>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</si>
  <si>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</si>
  <si>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</si>
  <si>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</si>
  <si>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</si>
  <si>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</si>
  <si>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</si>
  <si>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</si>
  <si>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</si>
  <si>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</si>
  <si>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</si>
  <si>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</si>
  <si>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</si>
  <si>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</si>
  <si>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</si>
  <si>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</si>
  <si>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</si>
  <si>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</si>
  <si>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</si>
  <si>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</si>
  <si>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</si>
  <si>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</si>
  <si>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</si>
  <si>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</si>
  <si>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</si>
  <si>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</si>
  <si>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</si>
  <si>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</si>
  <si>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</si>
  <si>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</si>
  <si>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</si>
  <si>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</si>
  <si>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</si>
  <si>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</si>
  <si>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</si>
  <si>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</si>
  <si>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</si>
  <si>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</si>
  <si>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</si>
  <si>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</si>
  <si>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</si>
  <si>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</si>
  <si>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</si>
  <si>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</si>
  <si>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</si>
  <si>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t>average book yield of fixed income and managed cash</t>
  </si>
  <si>
    <r>
      <t xml:space="preserve">  managed cash </t>
    </r>
    <r>
      <rPr>
        <vertAlign val="superscript"/>
        <sz val="12"/>
        <color indexed="8"/>
        <rFont val="Arial"/>
        <family val="2"/>
      </rPr>
      <t>(1)</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</si>
  <si>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</si>
  <si>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</si>
  <si>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</si>
  <si>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</si>
  <si>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</si>
  <si>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t>three years later</t>
  </si>
  <si>
    <t xml:space="preserve">accumulated other comprehensive income </t>
  </si>
  <si>
    <t>duration</t>
  </si>
  <si>
    <t>investment portfolio - sector detail</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</si>
  <si>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</si>
  <si>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</si>
  <si>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</si>
  <si>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</si>
  <si>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</si>
  <si>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fully converted book value denominator</t>
  </si>
  <si>
    <t>Total</t>
  </si>
  <si>
    <t>growth in fully converted book value per share plus dividends since inception</t>
  </si>
  <si>
    <t>A+</t>
  </si>
  <si>
    <t>AA</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</si>
  <si>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</si>
  <si>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</si>
  <si>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realised gains (losses) and impairments</t>
  </si>
  <si>
    <t>inwards premiums receivable from insureds and cedants</t>
  </si>
  <si>
    <t xml:space="preserve"> - unearned premiums on premiums ceded</t>
  </si>
  <si>
    <t xml:space="preserve"> - losses and loss adjustment expenses</t>
  </si>
  <si>
    <t xml:space="preserve"> - fixed income securities - available for sale</t>
  </si>
  <si>
    <t>.</t>
  </si>
  <si>
    <t>Brazil</t>
  </si>
  <si>
    <t>AA-</t>
  </si>
  <si>
    <t>Mexico</t>
  </si>
  <si>
    <t>A-</t>
  </si>
  <si>
    <t>BBB+</t>
  </si>
  <si>
    <t>BBB</t>
  </si>
  <si>
    <t>BBB-</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</si>
  <si>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</si>
  <si>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</si>
  <si>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</si>
  <si>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</si>
  <si>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</si>
  <si>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</si>
  <si>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</si>
  <si>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</si>
  <si>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</si>
  <si>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</si>
  <si>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sovereign</t>
  </si>
  <si>
    <t>agency</t>
  </si>
  <si>
    <t>corporate</t>
  </si>
  <si>
    <t>Sweden</t>
  </si>
  <si>
    <t>Canada</t>
  </si>
  <si>
    <t>pacific northwest</t>
  </si>
  <si>
    <t>four years later</t>
  </si>
  <si>
    <t>change in net unrealised gains / losses on investments</t>
  </si>
  <si>
    <t>gain (loss)</t>
  </si>
  <si>
    <r>
      <t xml:space="preserve">(1) </t>
    </r>
    <r>
      <rPr>
        <sz val="9"/>
        <rFont val="Arial"/>
        <family val="2"/>
      </rPr>
      <t xml:space="preserve">warrants and restricted stock contain anti-dilution provisions in regards to dividends; the exercise price of options may be adjusted for dividend payments </t>
    </r>
  </si>
  <si>
    <t>BB-</t>
  </si>
  <si>
    <t xml:space="preserve">  agency commercial mortgage backed securities</t>
  </si>
  <si>
    <t>Norway</t>
  </si>
  <si>
    <t xml:space="preserve">profit before tax and finance costs </t>
  </si>
  <si>
    <t>profit before tax</t>
  </si>
  <si>
    <t xml:space="preserve">profit after tax </t>
  </si>
  <si>
    <t>basic earnings per share:</t>
  </si>
  <si>
    <t>30 june 2011</t>
  </si>
  <si>
    <t>22.</t>
  </si>
  <si>
    <t>top twenty corporate holdings by issuer</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</si>
  <si>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</si>
  <si>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total fixed income securities - available for sale</t>
  </si>
  <si>
    <t>Lancashire Holdings Limited</t>
  </si>
  <si>
    <t>table of contents</t>
  </si>
  <si>
    <t>energy segment - underwriting statement</t>
  </si>
  <si>
    <t>Belgium</t>
  </si>
  <si>
    <t>Spain</t>
  </si>
  <si>
    <t>Italy</t>
  </si>
  <si>
    <t>United States</t>
  </si>
  <si>
    <t>France</t>
  </si>
  <si>
    <t>Switzerland</t>
  </si>
  <si>
    <t>Germany</t>
  </si>
  <si>
    <t>Hong Kong</t>
  </si>
  <si>
    <t>Luxembourg</t>
  </si>
  <si>
    <t>Japan</t>
  </si>
  <si>
    <t>Qatar</t>
  </si>
  <si>
    <t>financials</t>
  </si>
  <si>
    <t>other</t>
  </si>
  <si>
    <t>government</t>
  </si>
  <si>
    <t>industries</t>
  </si>
  <si>
    <t>bonds</t>
  </si>
  <si>
    <t>Emerging market corporates</t>
  </si>
  <si>
    <t>Emerging market sovereign</t>
  </si>
  <si>
    <t>Emerging market agency</t>
  </si>
  <si>
    <t>ratings distribution</t>
  </si>
  <si>
    <t>GROSS LOSS ESTIMATES ARE NET OF REINSTATEMENT PREMIUMS AND GROSS OF OUTWARD REINSURANCE, BEFORE INCOME TAX.  NET LOSS ESTIMATES ARE NET OF REINSTATEMENT PREMIUMS AND NET OF OUTWARD REINSURANCE, BEFORE INCOME TAX.</t>
  </si>
  <si>
    <t>emerging market debt</t>
  </si>
  <si>
    <t>corporate &amp; global bond holdings</t>
  </si>
  <si>
    <t>investment portfolio - emerging market debt</t>
  </si>
  <si>
    <r>
      <t xml:space="preserve">rating </t>
    </r>
    <r>
      <rPr>
        <b/>
        <vertAlign val="superscript"/>
        <sz val="12"/>
        <rFont val="Arial"/>
        <family val="2"/>
      </rPr>
      <t>(2)</t>
    </r>
  </si>
  <si>
    <t>bonds by country</t>
  </si>
  <si>
    <t>investment portfolio - corporate and global bond holdings</t>
  </si>
  <si>
    <t>five years later</t>
  </si>
  <si>
    <t>United Arab Emirates</t>
  </si>
  <si>
    <r>
      <t>quality</t>
    </r>
    <r>
      <rPr>
        <b/>
        <vertAlign val="superscript"/>
        <sz val="12"/>
        <rFont val="Arial"/>
        <family val="2"/>
      </rPr>
      <t>(1)</t>
    </r>
  </si>
  <si>
    <t xml:space="preserve">  supranationals</t>
  </si>
  <si>
    <t>ytd</t>
  </si>
  <si>
    <t>Supranational</t>
  </si>
  <si>
    <t>average credit quality of fixed income only</t>
  </si>
  <si>
    <t xml:space="preserve">  bank loans</t>
  </si>
  <si>
    <t>six years later</t>
  </si>
  <si>
    <t>aviation satellite</t>
  </si>
  <si>
    <t>investment in associates</t>
  </si>
  <si>
    <t xml:space="preserve">  industrials</t>
  </si>
  <si>
    <t xml:space="preserve">  utilities</t>
  </si>
  <si>
    <t>other income</t>
  </si>
  <si>
    <t xml:space="preserve"> - equity securities - available for sale</t>
  </si>
  <si>
    <t>net cash flows from operating activities</t>
  </si>
  <si>
    <t>net cash flows from (used in) investing activities</t>
  </si>
  <si>
    <t>China</t>
  </si>
  <si>
    <t>average duration of fixed income, managed cash and derivative instruments</t>
  </si>
  <si>
    <t>30 june 2013</t>
  </si>
  <si>
    <t>energy liabilities</t>
  </si>
  <si>
    <t>30 september 2013</t>
  </si>
  <si>
    <t>shareholders' equity attributable to Lancashire</t>
  </si>
  <si>
    <t>financing (expenses) gains</t>
  </si>
  <si>
    <t>net foreign exchange gains (losses)</t>
  </si>
  <si>
    <t>Marshall Islands</t>
  </si>
  <si>
    <t>1.0 years</t>
  </si>
  <si>
    <t>profit after tax attributable to Lancashire</t>
  </si>
  <si>
    <t>basic earnings per share attributable to Lancashire</t>
  </si>
  <si>
    <t>diluted earnings per share attributable to Lancashire</t>
  </si>
  <si>
    <t>diluted operating earnings per share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</si>
  <si>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</si>
  <si>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</si>
  <si>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</si>
  <si>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</si>
  <si>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net operating income attributable to Lancashire</t>
  </si>
  <si>
    <t>comprehensive income attributable to Lancashire</t>
  </si>
  <si>
    <t>loss (income) attributable to non-controlling interest</t>
  </si>
  <si>
    <t>non-controlling interest</t>
  </si>
  <si>
    <t xml:space="preserve">NET OPERATING INCOME (LOSS) ATTRIBUTABLE TO LANCASHIRE - NET OPERATING INCOME (LOSS) EXCLUDES: REALISED GAINS AND LOSSES; FOREIGN EXCHANGE AND TAX </t>
  </si>
  <si>
    <t>DEBT TO TOTAL CAPITAL RATIO - THE CALCULATION IS BASED ON THE FOLLOWING AND IS AN INDICATION OF THE LEVERAGE OF THE COMPANY: LONG-TERM DEBT DIVIDED BY LONG-TERM DEBT PLUS SHAREHOLDERS' EQUITY ATTRIBUTABLE TO LANCASHIRE</t>
  </si>
  <si>
    <t>COMBINED RATIO - THE COMBINED RATIO IS THE SUM OF THE LOSS RATIO, THE NET ACQUISITION COST RATIO AND THE ADMINISTRATIVE EXPENSE RATIO</t>
  </si>
  <si>
    <t>31 december 2013</t>
  </si>
  <si>
    <t>23.</t>
  </si>
  <si>
    <t>24.</t>
  </si>
  <si>
    <r>
      <t xml:space="preserve">q4 </t>
    </r>
    <r>
      <rPr>
        <b/>
        <vertAlign val="superscript"/>
        <sz val="11"/>
        <rFont val="Arial"/>
        <family val="2"/>
      </rPr>
      <t>(1)</t>
    </r>
  </si>
  <si>
    <r>
      <t>full year</t>
    </r>
    <r>
      <rPr>
        <b/>
        <vertAlign val="superscript"/>
        <sz val="11"/>
        <rFont val="Arial"/>
        <family val="2"/>
      </rPr>
      <t xml:space="preserve"> (1)</t>
    </r>
  </si>
  <si>
    <t>goodwill and other intangible assets</t>
  </si>
  <si>
    <t>comprehensive income</t>
  </si>
  <si>
    <t>summary underwriting segment results</t>
  </si>
  <si>
    <r>
      <t xml:space="preserve">change in prior AY </t>
    </r>
    <r>
      <rPr>
        <vertAlign val="superscript"/>
        <sz val="11"/>
        <rFont val="Arial"/>
        <family val="2"/>
      </rPr>
      <t>(2)</t>
    </r>
  </si>
  <si>
    <t>IBNR as % of net reserves</t>
  </si>
  <si>
    <r>
      <t xml:space="preserve">change in prior AY </t>
    </r>
    <r>
      <rPr>
        <vertAlign val="superscript"/>
        <sz val="11"/>
        <rFont val="Arial"/>
        <family val="2"/>
      </rPr>
      <t>(1)</t>
    </r>
  </si>
  <si>
    <r>
      <t xml:space="preserve">(2) </t>
    </r>
    <r>
      <rPr>
        <sz val="11"/>
        <rFont val="Arial"/>
        <family val="2"/>
      </rPr>
      <t>AY = accident year</t>
    </r>
  </si>
  <si>
    <r>
      <t xml:space="preserve">(1) </t>
    </r>
    <r>
      <rPr>
        <sz val="11"/>
        <rFont val="Arial"/>
        <family val="2"/>
      </rPr>
      <t>AY = accident year</t>
    </r>
  </si>
  <si>
    <t>net losses and loss ratios (cont.)</t>
  </si>
  <si>
    <t>25.</t>
  </si>
  <si>
    <t>as at 31 december 2013</t>
  </si>
  <si>
    <t>underwriting income</t>
  </si>
  <si>
    <t>estimate of ultimate Lloyd's segment liability:</t>
  </si>
  <si>
    <t>Lloyd's segment</t>
  </si>
  <si>
    <r>
      <t xml:space="preserve">net reserves in Lloyd's segment </t>
    </r>
    <r>
      <rPr>
        <vertAlign val="superscript"/>
        <sz val="11"/>
        <rFont val="Arial"/>
        <family val="2"/>
      </rPr>
      <t>(1)</t>
    </r>
  </si>
  <si>
    <t>Lloyd's segment - underwriting statement</t>
  </si>
  <si>
    <t xml:space="preserve">    - at fair value through profit or loss</t>
  </si>
  <si>
    <t>net insurance losses (recoveries)</t>
  </si>
  <si>
    <t>net underwriting income</t>
  </si>
  <si>
    <t>2006 &amp; prior</t>
  </si>
  <si>
    <r>
      <t xml:space="preserve">q4 </t>
    </r>
    <r>
      <rPr>
        <b/>
        <vertAlign val="superscript"/>
        <sz val="11"/>
        <color indexed="8"/>
        <rFont val="Arial"/>
        <family val="2"/>
      </rPr>
      <t>(1)</t>
    </r>
  </si>
  <si>
    <t>Lloyd's</t>
  </si>
  <si>
    <r>
      <t xml:space="preserve">full year </t>
    </r>
    <r>
      <rPr>
        <b/>
        <vertAlign val="superscript"/>
        <sz val="11"/>
        <rFont val="Arial"/>
        <family val="2"/>
      </rPr>
      <t>(1)</t>
    </r>
  </si>
  <si>
    <t>total group gross liability</t>
  </si>
  <si>
    <t>marine cargo</t>
  </si>
  <si>
    <t>aviation and satellite</t>
  </si>
  <si>
    <t>contingency</t>
  </si>
  <si>
    <t>to include group acq adjustments?</t>
  </si>
  <si>
    <t>tax credit (expense)</t>
  </si>
  <si>
    <t>property reinsurance</t>
  </si>
  <si>
    <t>Cathedral Capital Limited</t>
  </si>
  <si>
    <r>
      <t xml:space="preserve">net realised gains (losses) and impairments </t>
    </r>
    <r>
      <rPr>
        <vertAlign val="superscript"/>
        <sz val="11"/>
        <rFont val="Arial"/>
        <family val="2"/>
      </rPr>
      <t>(2)</t>
    </r>
  </si>
  <si>
    <t xml:space="preserve">  fixed income funds</t>
  </si>
  <si>
    <t>Finland</t>
  </si>
  <si>
    <t>total group net liability</t>
  </si>
  <si>
    <t>share of profit of associates</t>
  </si>
  <si>
    <t>net other investment income (losses)</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</si>
  <si>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</si>
  <si>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</si>
  <si>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</si>
  <si>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r>
      <t>(1)</t>
    </r>
    <r>
      <rPr>
        <sz val="8"/>
        <rFont val="Arial"/>
        <family val="2"/>
      </rPr>
      <t xml:space="preserve"> accident year loss ratio for Lancashire excluding the Lloyd's segment is calculated using the ultimate liability revalued at the current balance sheet date</t>
    </r>
  </si>
  <si>
    <t>debt to total tangible capital ratio</t>
  </si>
  <si>
    <t>lloyd's segment - underwriting statement</t>
  </si>
  <si>
    <r>
      <t>(1)</t>
    </r>
    <r>
      <rPr>
        <sz val="11"/>
        <rFont val="Arial"/>
        <family val="2"/>
      </rPr>
      <t xml:space="preserve"> includes Lloyd's segment assets and liabilities as at 31 December 2013</t>
    </r>
  </si>
  <si>
    <r>
      <t xml:space="preserve">31 december 2013 </t>
    </r>
    <r>
      <rPr>
        <b/>
        <vertAlign val="superscript"/>
        <sz val="11"/>
        <rFont val="Arial"/>
        <family val="2"/>
      </rPr>
      <t>(1)</t>
    </r>
  </si>
  <si>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</si>
  <si>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South Korea</t>
  </si>
  <si>
    <t xml:space="preserve">net other investment income (losses) </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</si>
  <si>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</si>
  <si>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</si>
  <si>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</si>
  <si>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(2)</t>
    </r>
    <r>
      <rPr>
        <sz val="9"/>
        <rFont val="Arial"/>
        <family val="2"/>
      </rPr>
      <t xml:space="preserve"> gross and net losses include Lloyd's segment</t>
    </r>
  </si>
  <si>
    <r>
      <t>(1)</t>
    </r>
    <r>
      <rPr>
        <sz val="8"/>
        <rFont val="Arial"/>
        <family val="2"/>
      </rPr>
      <t xml:space="preserve"> includes Lloyd's segment results from the date of acquisition, 7 November 2013</t>
    </r>
  </si>
  <si>
    <r>
      <rPr>
        <vertAlign val="superscript"/>
        <sz val="9"/>
        <color indexed="8"/>
        <rFont val="Arial"/>
        <family val="2"/>
      </rPr>
      <t>(1)</t>
    </r>
    <r>
      <rPr>
        <sz val="9"/>
        <color indexed="8"/>
        <rFont val="Arial"/>
        <family val="2"/>
      </rPr>
      <t xml:space="preserve"> includes Lloyd's segment results from the date of acquisition, 7 November 2013</t>
    </r>
  </si>
  <si>
    <t>(1) includes Lloyd's segment results from the date of acquisition, 7 November 2013</t>
  </si>
  <si>
    <r>
      <t>(1)</t>
    </r>
    <r>
      <rPr>
        <sz val="12"/>
        <rFont val="Arial"/>
        <family val="2"/>
      </rPr>
      <t xml:space="preserve"> managed cash includes money market funds, t-bills, agency discount notes, and repurchase agreements. Where book yields are not available, book yield is assumed to be equal to market yield</t>
    </r>
  </si>
  <si>
    <r>
      <t>(2)</t>
    </r>
    <r>
      <rPr>
        <sz val="12"/>
        <rFont val="Arial"/>
        <family val="2"/>
      </rPr>
      <t xml:space="preserve"> primary rating source is S&amp;P. If it is not available, the S&amp;P equivalent rating of other nationally recognised rating agencies is used</t>
    </r>
  </si>
  <si>
    <r>
      <t>(1)</t>
    </r>
    <r>
      <rPr>
        <sz val="12"/>
        <rFont val="Arial"/>
        <family val="2"/>
      </rPr>
      <t xml:space="preserve"> credit quality is calculated based on the weighted average credit ratings of the underlying debt securities. Primary rating source is S&amp;P. If it is not available, the S&amp;P equivalent rating of other nationally recognised rating agencies is used</t>
    </r>
  </si>
  <si>
    <r>
      <t xml:space="preserve">(1) </t>
    </r>
    <r>
      <rPr>
        <sz val="11"/>
        <rFont val="Arial"/>
        <family val="2"/>
      </rPr>
      <t>net reserves in Lloyd's segment on date of acquisition, 7 November 2013</t>
    </r>
  </si>
  <si>
    <r>
      <t xml:space="preserve">total </t>
    </r>
    <r>
      <rPr>
        <b/>
        <vertAlign val="superscript"/>
        <sz val="12"/>
        <rFont val="Arial"/>
        <family val="2"/>
      </rPr>
      <t>(2)</t>
    </r>
  </si>
  <si>
    <t xml:space="preserve">  fixed income securities at fair value through profit or loss</t>
  </si>
  <si>
    <r>
      <t xml:space="preserve">net operating income attributable to Lancashire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</si>
  <si>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</si>
  <si>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</si>
  <si>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r>
      <t xml:space="preserve">change in FCBVS adj for dividends </t>
    </r>
    <r>
      <rPr>
        <vertAlign val="superscript"/>
        <sz val="10"/>
        <rFont val="Arial"/>
        <family val="2"/>
      </rPr>
      <t>(3)</t>
    </r>
  </si>
  <si>
    <r>
      <t xml:space="preserve">change in FDBVS adj for dividends </t>
    </r>
    <r>
      <rPr>
        <vertAlign val="superscript"/>
        <sz val="10"/>
        <rFont val="Arial"/>
        <family val="2"/>
      </rPr>
      <t>(4)</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</si>
  <si>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</si>
  <si>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</si>
  <si>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r>
      <t xml:space="preserve">(3) </t>
    </r>
    <r>
      <rPr>
        <sz val="8"/>
        <rFont val="Arial"/>
        <family val="2"/>
      </rPr>
      <t xml:space="preserve">change in fully converted book value per share ("FCBVS") adjusted for dividends is the internal rate of return of the change in fully converted book value per share in the period adjusted for dividends accrued </t>
    </r>
  </si>
  <si>
    <r>
      <t xml:space="preserve">(4)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</si>
  <si>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t>three months ending 31 march 2014</t>
  </si>
  <si>
    <t>31 march 2014</t>
  </si>
  <si>
    <t>seven years later</t>
  </si>
  <si>
    <r>
      <t xml:space="preserve">twelve months ending 31 december 2013 </t>
    </r>
    <r>
      <rPr>
        <b/>
        <vertAlign val="superscript"/>
        <sz val="10"/>
        <color indexed="8"/>
        <rFont val="Arial"/>
        <family val="2"/>
      </rPr>
      <t>(1)</t>
    </r>
  </si>
  <si>
    <t>reduction (increase) in net loss ratio post accident year end</t>
  </si>
  <si>
    <r>
      <t xml:space="preserve">q4 </t>
    </r>
    <r>
      <rPr>
        <b/>
        <vertAlign val="superscript"/>
        <sz val="10"/>
        <color indexed="8"/>
        <rFont val="Arial"/>
        <family val="2"/>
      </rPr>
      <t>(1)</t>
    </r>
  </si>
  <si>
    <t>total Lloyd's</t>
  </si>
  <si>
    <t>Russian Federation</t>
  </si>
  <si>
    <t>Colombia</t>
  </si>
  <si>
    <t>Slovenia</t>
  </si>
  <si>
    <t>Czech Republic</t>
  </si>
  <si>
    <t xml:space="preserve">financing expenses </t>
  </si>
  <si>
    <t>1.5 years</t>
  </si>
  <si>
    <t>basic and fully converted book value per share - tangible capital</t>
  </si>
  <si>
    <t>basic and fully diluted book value per share - tangible capital</t>
  </si>
  <si>
    <t>-</t>
  </si>
  <si>
    <r>
      <t>at acquisition</t>
    </r>
    <r>
      <rPr>
        <vertAlign val="superscript"/>
        <sz val="9"/>
        <rFont val="Arial"/>
        <family val="2"/>
      </rPr>
      <t>(2)</t>
    </r>
  </si>
  <si>
    <r>
      <t>as at 31 december 2013</t>
    </r>
    <r>
      <rPr>
        <vertAlign val="superscript"/>
        <sz val="9"/>
        <rFont val="Arial"/>
        <family val="2"/>
      </rPr>
      <t>(2)</t>
    </r>
  </si>
  <si>
    <r>
      <t xml:space="preserve">change in tangible FCBVS adj for dividends </t>
    </r>
    <r>
      <rPr>
        <vertAlign val="superscript"/>
        <sz val="10"/>
        <rFont val="Arial"/>
        <family val="2"/>
      </rPr>
      <t>(2)</t>
    </r>
    <r>
      <rPr>
        <sz val="10"/>
        <rFont val="Arial"/>
        <family val="2"/>
      </rPr>
      <t xml:space="preserve"> - quarter </t>
    </r>
  </si>
  <si>
    <r>
      <t xml:space="preserve">change in tangible FDBVS adj for dividends </t>
    </r>
    <r>
      <rPr>
        <vertAlign val="superscript"/>
        <sz val="10"/>
        <rFont val="Arial"/>
        <family val="2"/>
      </rPr>
      <t>(2)</t>
    </r>
    <r>
      <rPr>
        <sz val="10"/>
        <rFont val="Arial"/>
        <family val="2"/>
      </rPr>
      <t xml:space="preserve"> - quarter </t>
    </r>
  </si>
  <si>
    <t>tangible book value numerator</t>
  </si>
  <si>
    <t>tangible basic book value per share attributable to Lancashire</t>
  </si>
  <si>
    <t>tangible fully converted book value per share attributable to Lancashire</t>
  </si>
  <si>
    <t>tangible fully diluted book value per share attributable to Lancashire</t>
  </si>
  <si>
    <t>tangible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</si>
  <si>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</si>
  <si>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avg A-</t>
  </si>
  <si>
    <t>FULLY CONVERTED BOOK VALUE PER SHARE ("FCBVS") ATTRIBUTABLE TO LANCASHIRE - THE CALCULATION IS BASED ON THE FOLLOWING:  THE VALUE OF SHAREHOLDERS' EQUITY ATTRIBUTABLE TO LANCASHIRE PLUS THE PROCEEDS THAT WOULD BE RECEIVED FROM THE EXERCISE OF ALL DILUTIVE OUTSTANDING OPTIONS, DILUTIVE WARRANTS AND DILUTIVE RESTRICTED STOCK UNITS AS CALCULATED UNDER THE TREASURY METHOD; DIVIDED BY: THE SUM OF ALL SHARES, DILUTIVE OPTIONS, DILUTIVE WARRANTS AND DILUTIVE RESTRICTED STOCK UNITS, ASSUMING ALL ARE EXERCISED. TANGIBLE FULLY CONVERTED BOOK VALUE PER SHARE ATTRIBUTABLE TO LANCASHIRE EXLUDES INTANGIBLE ASSETS FROM CAPITAL.</t>
  </si>
  <si>
    <t>FULLY DILUTED BOOK VALUE PER SHARE ("FDBVS") ATTRIBUTABLE TO LANCASHIRE - THE CALCULATION IS BASED ON THE FOLLOWING:  THE VALUE OF SHAREHOLDERS' EQUITY ATTRIBUTABLE TO LANCASHIRE DIVIDED BY:  THE SUM OF ALL SHARES OUTSTANDING AFTER THE EXERCISE OF ALL DILUTIVE OPTIONS, DILUTIVE WARRANTS AND DILUTIVE RESTRICTED STOCK UNITS, AS CALCULATED UNDER THE TREASURY METHOD, ASSUMING ALL ARE EXERCISED. TANGIBLE FULLY CONVERTED BOOK VALUE PER SHARE ATTRIBUTABLE TO LANCASHIRE EXLUDES INTANGIBLE ASSETS FROM CAPITAL.</t>
  </si>
  <si>
    <t>net cash flows from (used in) financing activities</t>
  </si>
  <si>
    <t>net increase (decrease) in cash and cash equivalents</t>
  </si>
  <si>
    <r>
      <t>(2)</t>
    </r>
    <r>
      <rPr>
        <sz val="12"/>
        <rFont val="Arial"/>
        <family val="2"/>
      </rPr>
      <t xml:space="preserve"> Includes corporate bonds &amp; bank loans (AFS) and fixed income (FVTPL)</t>
    </r>
  </si>
  <si>
    <t>top twenty holdings as a % of corporate bonds (AFS) and fixed income (FVTPL)</t>
  </si>
  <si>
    <t>deduction for goodwill and other intangible assets</t>
  </si>
  <si>
    <t>basic and fully converted book value per share, tangible basic and tangible fully converted book value per share</t>
  </si>
  <si>
    <t>basic and fully diluted book value per share, tangible basic and tangible fully diluted book value per share</t>
  </si>
  <si>
    <r>
      <t xml:space="preserve">summary consolidated income statements </t>
    </r>
    <r>
      <rPr>
        <b/>
        <vertAlign val="superscript"/>
        <sz val="12"/>
        <rFont val="Arial"/>
        <family val="2"/>
      </rPr>
      <t>(1)</t>
    </r>
  </si>
  <si>
    <t>corporate bonds &amp; bank loans (AFS) and fixed income (FVTPL)</t>
  </si>
  <si>
    <r>
      <t>(2)</t>
    </r>
    <r>
      <rPr>
        <sz val="8"/>
        <rFont val="Arial"/>
        <family val="2"/>
      </rPr>
      <t xml:space="preserve"> accident year loss allocations for the Lloyd's segment at acquisition and at 31 December 2013 have been re-estimated to bring in line with the Lancashire Group methodology</t>
    </r>
  </si>
  <si>
    <r>
      <rPr>
        <vertAlign val="superscript"/>
        <sz val="10"/>
        <rFont val="Arial"/>
        <family val="2"/>
      </rPr>
      <t>(2)</t>
    </r>
    <r>
      <rPr>
        <sz val="11"/>
        <rFont val="Arial"/>
        <family val="2"/>
      </rPr>
      <t xml:space="preserve"> </t>
    </r>
    <r>
      <rPr>
        <sz val="9"/>
        <rFont val="Arial"/>
        <family val="2"/>
      </rPr>
      <t>Includes unrealised gains and losses prior to 7 November 2013</t>
    </r>
  </si>
  <si>
    <t>ytd-14 vs.</t>
  </si>
  <si>
    <t>ytd-13</t>
  </si>
  <si>
    <t>q2-14 vs.</t>
  </si>
  <si>
    <t>q2-13</t>
  </si>
  <si>
    <t>six months ending 30 june 2014</t>
  </si>
  <si>
    <t>six months ending 30 june 2013</t>
  </si>
  <si>
    <t>30 june 2014</t>
  </si>
  <si>
    <t>as at 30 june 2014</t>
  </si>
  <si>
    <r>
      <t>1 july 2014</t>
    </r>
    <r>
      <rPr>
        <b/>
        <vertAlign val="superscript"/>
        <sz val="10"/>
        <rFont val="Arial"/>
        <family val="2"/>
      </rPr>
      <t>(2)</t>
    </r>
  </si>
  <si>
    <t xml:space="preserve">net insurance (recoveries) losses </t>
  </si>
  <si>
    <t>net underwriting (loss) income</t>
  </si>
  <si>
    <t>underwriting (loss) income</t>
  </si>
  <si>
    <t>total underwriting (recoveries) expenses</t>
  </si>
  <si>
    <t>AAA</t>
  </si>
  <si>
    <t>A</t>
  </si>
  <si>
    <t>Chile</t>
  </si>
  <si>
    <t>Macau</t>
  </si>
  <si>
    <t>Lloyds Banking Group Plc</t>
  </si>
  <si>
    <t>Verizon Communications Inc.</t>
  </si>
  <si>
    <t>DNB Boligkreditt AS</t>
  </si>
  <si>
    <t>Bank of Nova Scotia</t>
  </si>
  <si>
    <t>JPMorgan Chase &amp; Co.</t>
  </si>
  <si>
    <t>Australia &amp; New Zealand Banking Group Ltd.</t>
  </si>
  <si>
    <t>The Toronto-Dominion Bank</t>
  </si>
  <si>
    <t>Berkshire Hathaway Inc.</t>
  </si>
  <si>
    <t>Morgan Stanley</t>
  </si>
  <si>
    <t>BP Plc</t>
  </si>
  <si>
    <t>Total SA</t>
  </si>
  <si>
    <t>Credit Suisse Group AG</t>
  </si>
  <si>
    <t>Bank of Montreal</t>
  </si>
  <si>
    <t>Apple Inc.</t>
  </si>
  <si>
    <t>Bank of America Corp.</t>
  </si>
  <si>
    <t>The Goldman Sachs Group Inc.</t>
  </si>
  <si>
    <t>Mitsubishi UFJ Financial Group Inc.</t>
  </si>
  <si>
    <t>net foreign exchange (losses) gains</t>
  </si>
  <si>
    <t xml:space="preserve"> - hedge funds - at fair value through profit or loss</t>
  </si>
  <si>
    <t>Denmark</t>
  </si>
  <si>
    <t>Austria</t>
  </si>
  <si>
    <t>tax (expense) credit</t>
  </si>
  <si>
    <t>BB</t>
  </si>
  <si>
    <t>General Electric</t>
  </si>
  <si>
    <t>Ford Motor Credit Company</t>
  </si>
  <si>
    <t xml:space="preserve">  corporate bonds </t>
  </si>
  <si>
    <t xml:space="preserve">  equity securities - available for sale</t>
  </si>
  <si>
    <t xml:space="preserve">  fixed income - at fair value through profit or loss</t>
  </si>
  <si>
    <t>country exposures</t>
  </si>
  <si>
    <t>Abbvie Inc.</t>
  </si>
  <si>
    <t>deferred tax liability</t>
  </si>
  <si>
    <t xml:space="preserve">  hedge funds - at fair value through profit or loss</t>
  </si>
  <si>
    <r>
      <rPr>
        <vertAlign val="superscript"/>
        <sz val="10"/>
        <rFont val="Arial"/>
        <family val="2"/>
      </rPr>
      <t>(1)</t>
    </r>
    <r>
      <rPr>
        <sz val="11"/>
        <rFont val="Arial"/>
        <family val="2"/>
      </rPr>
      <t xml:space="preserve"> </t>
    </r>
    <r>
      <rPr>
        <sz val="9"/>
        <rFont val="Arial"/>
        <family val="2"/>
      </rPr>
      <t>2013 information is being provided for informational purposes only. Lancashire financial statements include results of Cathedral from the date of acquisition, 7 November 2013. Cathedral results from the date of acquisition include acquisition related adjustments and do not therefore reflect the company's stand-alone position.</t>
    </r>
  </si>
  <si>
    <t xml:space="preserve">  corporate bonds</t>
  </si>
  <si>
    <t xml:space="preserve">  financials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</si>
</sst>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_(* #,##0.000_);_(* \(#,##0.000\);_(* &quot;-&quot;??_);_(@_)"/>
    <numFmt numFmtId="170" formatCode="#,##0.0;\(#,##0.0\)"/>
    <numFmt numFmtId="171" formatCode="#,##0.0%"/>
    <numFmt numFmtId="172" formatCode="0.0%;\(0.0%\)"/>
    <numFmt numFmtId="173" formatCode="#,##0.0%;\(#,##0.0%\)"/>
    <numFmt numFmtId="174" formatCode="_(&quot;$&quot;* #,##0.0_);_(&quot;$&quot;* \(#,##0.0\);_(&quot;$&quot;* &quot;-&quot;??_);_(@_)"/>
    <numFmt numFmtId="175" formatCode="0.0_);\(0.0\)"/>
    <numFmt numFmtId="176" formatCode="_(&quot;$&quot;* #,##0.0_);_(&quot;$&quot;* \(#,##0.0\);_(&quot;$&quot;* &quot;-&quot;?_);_(@_)"/>
    <numFmt numFmtId="177" formatCode="#,##0%;\(#,##0%\)"/>
    <numFmt numFmtId="178" formatCode="###0%;\(#,##0%\)"/>
    <numFmt numFmtId="179" formatCode="_(&quot;$&quot;* #,##0_);_(&quot;$&quot;* \(#,##0\);_(&quot;$&quot;* &quot;-&quot;??_);_(@_)"/>
    <numFmt numFmtId="180" formatCode="_(* #,##0.0%_);_(* \(#,##0.0%\);_(* &quot;-&quot;??_);_(@_)"/>
  </numFmts>
  <fonts count="1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sz val="8"/>
      <name val="Arial"/>
      <family val="2"/>
    </font>
    <font>
      <vertAlign val="superscript"/>
      <sz val="9"/>
      <name val="Arial"/>
      <family val="2"/>
    </font>
    <font>
      <b/>
      <u/>
      <sz val="10"/>
      <name val="Arial"/>
      <family val="2"/>
    </font>
    <font>
      <b/>
      <i/>
      <sz val="10"/>
      <color indexed="8"/>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sz val="11"/>
      <name val="Arial"/>
      <family val="2"/>
    </font>
    <font>
      <b/>
      <i/>
      <sz val="11"/>
      <color indexed="8"/>
      <name val="Arial"/>
      <family val="2"/>
    </font>
    <font>
      <sz val="11"/>
      <name val="Arial"/>
      <family val="2"/>
    </font>
    <font>
      <i/>
      <sz val="11"/>
      <color indexed="8"/>
      <name val="Arial"/>
      <family val="2"/>
    </font>
    <font>
      <sz val="9"/>
      <name val="Arial"/>
      <family val="2"/>
    </font>
    <font>
      <sz val="12"/>
      <color indexed="8"/>
      <name val="Arial"/>
      <family val="2"/>
    </font>
    <font>
      <b/>
      <sz val="9"/>
      <name val="Arial"/>
      <family val="2"/>
    </font>
    <font>
      <b/>
      <u/>
      <sz val="9"/>
      <name val="Arial"/>
      <family val="2"/>
    </font>
    <font>
      <sz val="9"/>
      <color indexed="8"/>
      <name val="Arial"/>
      <family val="2"/>
    </font>
    <font>
      <vertAlign val="superscript"/>
      <sz val="12"/>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1"/>
      <name val="Arial"/>
      <family val="2"/>
    </font>
    <font>
      <b/>
      <vertAlign val="superscript"/>
      <sz val="10"/>
      <color indexed="8"/>
      <name val="Arial"/>
      <family val="2"/>
    </font>
    <font>
      <b/>
      <vertAlign val="superscript"/>
      <sz val="11"/>
      <color indexed="8"/>
      <name val="Arial"/>
      <family val="2"/>
    </font>
    <font>
      <b/>
      <vertAlign val="superscript"/>
      <sz val="10"/>
      <name val="Arial"/>
      <family val="2"/>
    </font>
    <font>
      <vertAlign val="superscript"/>
      <sz val="9"/>
      <color indexed="8"/>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8117">
    <xf numFmtId="0" fontId="0" fillId="0" borderId="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70" fillId="3" borderId="0" applyNumberFormat="0" applyBorder="0" applyAlignment="0" applyProtection="0"/>
    <xf numFmtId="0" fontId="84" fillId="0" borderId="0" applyNumberFormat="0" applyBorder="0" applyAlignment="0"/>
    <xf numFmtId="0" fontId="70" fillId="2" borderId="0" applyNumberFormat="0" applyBorder="0" applyAlignment="0" applyProtection="0"/>
    <xf numFmtId="0" fontId="28" fillId="0" borderId="0" applyNumberFormat="0" applyBorder="0" applyAlignment="0"/>
    <xf numFmtId="0" fontId="29" fillId="0" borderId="0" applyNumberFormat="0" applyBorder="0" applyAlignment="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70" fillId="4" borderId="0" applyNumberFormat="0" applyBorder="0" applyAlignment="0" applyProtection="0"/>
    <xf numFmtId="0" fontId="84" fillId="0" borderId="0" applyNumberFormat="0" applyBorder="0" applyAlignment="0"/>
    <xf numFmtId="0" fontId="70" fillId="3" borderId="0" applyNumberFormat="0" applyBorder="0" applyAlignment="0" applyProtection="0"/>
    <xf numFmtId="0" fontId="28" fillId="0" borderId="0" applyNumberFormat="0" applyBorder="0" applyAlignment="0"/>
    <xf numFmtId="0" fontId="70" fillId="2" borderId="0" applyNumberFormat="0" applyBorder="0" applyAlignment="0" applyProtection="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8" applyNumberFormat="0" applyAlignment="0" applyProtection="0"/>
    <xf numFmtId="0" fontId="74" fillId="21" borderId="9" applyNumberFormat="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7" borderId="8" applyNumberFormat="0" applyAlignment="0" applyProtection="0"/>
    <xf numFmtId="0" fontId="81" fillId="0" borderId="13" applyNumberFormat="0" applyFill="0" applyAlignment="0" applyProtection="0"/>
    <xf numFmtId="0" fontId="82" fillId="22" borderId="0" applyNumberFormat="0" applyBorder="0" applyAlignment="0" applyProtection="0"/>
    <xf numFmtId="0" fontId="21" fillId="23" borderId="14" applyNumberFormat="0" applyFont="0" applyAlignment="0" applyProtection="0"/>
    <xf numFmtId="0" fontId="83" fillId="20" borderId="15" applyNumberFormat="0" applyAlignment="0" applyProtection="0"/>
    <xf numFmtId="9" fontId="21" fillId="0" borderId="0" applyFont="0" applyFill="0" applyBorder="0" applyAlignment="0" applyProtection="0"/>
    <xf numFmtId="0" fontId="84" fillId="0" borderId="0" applyNumberFormat="0" applyBorder="0" applyAlignment="0"/>
    <xf numFmtId="0" fontId="28" fillId="0" borderId="0" applyNumberFormat="0" applyBorder="0" applyAlignment="0"/>
    <xf numFmtId="0" fontId="85" fillId="0" borderId="0" applyNumberFormat="0" applyFill="0" applyBorder="0" applyAlignment="0" applyProtection="0"/>
    <xf numFmtId="0" fontId="86" fillId="0" borderId="16" applyNumberFormat="0" applyFill="0" applyAlignment="0" applyProtection="0"/>
    <xf numFmtId="0" fontId="87"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89" fillId="0" borderId="0" applyFont="0" applyFill="0" applyBorder="0" applyAlignment="0" applyProtection="0"/>
    <xf numFmtId="44" fontId="89" fillId="0" borderId="0" applyFont="0" applyFill="0" applyBorder="0" applyAlignment="0" applyProtection="0"/>
    <xf numFmtId="9" fontId="89" fillId="0" borderId="0" applyFont="0" applyFill="0" applyBorder="0" applyAlignment="0" applyProtection="0"/>
    <xf numFmtId="0" fontId="91" fillId="0" borderId="0" applyNumberFormat="0" applyBorder="0" applyAlignment="0"/>
    <xf numFmtId="0" fontId="90" fillId="0" borderId="0" applyNumberFormat="0" applyBorder="0" applyAlignment="0"/>
    <xf numFmtId="0" fontId="93" fillId="0" borderId="0" applyNumberFormat="0" applyBorder="0" applyAlignment="0"/>
    <xf numFmtId="0" fontId="94" fillId="0" borderId="0" applyNumberFormat="0" applyBorder="0" applyAlignment="0"/>
    <xf numFmtId="0" fontId="92" fillId="0" borderId="0" applyNumberFormat="0" applyBorder="0" applyAlignment="0"/>
    <xf numFmtId="43" fontId="95" fillId="0" borderId="0" applyFont="0" applyFill="0" applyBorder="0" applyAlignment="0" applyProtection="0"/>
    <xf numFmtId="44" fontId="95" fillId="0" borderId="0" applyFont="0" applyFill="0" applyBorder="0" applyAlignment="0" applyProtection="0"/>
    <xf numFmtId="0" fontId="96" fillId="0" borderId="0" applyNumberFormat="0" applyFill="0" applyBorder="0" applyAlignment="0" applyProtection="0">
      <alignment vertical="top"/>
      <protection locked="0"/>
    </xf>
    <xf numFmtId="9" fontId="95" fillId="0" borderId="0" applyFont="0" applyFill="0" applyBorder="0" applyAlignment="0" applyProtection="0"/>
    <xf numFmtId="0" fontId="98" fillId="0" borderId="0" applyNumberFormat="0" applyBorder="0" applyAlignment="0"/>
    <xf numFmtId="0" fontId="97" fillId="0" borderId="0" applyNumberFormat="0" applyBorder="0" applyAlignment="0"/>
    <xf numFmtId="0" fontId="100" fillId="0" borderId="0" applyNumberFormat="0" applyBorder="0" applyAlignment="0"/>
    <xf numFmtId="0" fontId="101" fillId="0" borderId="0" applyNumberFormat="0" applyBorder="0" applyAlignment="0"/>
    <xf numFmtId="0" fontId="99" fillId="0" borderId="0" applyNumberFormat="0" applyBorder="0" applyAlignment="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102" fillId="0" borderId="0"/>
    <xf numFmtId="43" fontId="102" fillId="0" borderId="0" applyFont="0" applyFill="0" applyBorder="0" applyAlignment="0" applyProtection="0"/>
    <xf numFmtId="0" fontId="103" fillId="0" borderId="0" applyNumberFormat="0" applyFill="0" applyBorder="0" applyAlignment="0" applyProtection="0"/>
    <xf numFmtId="0" fontId="104" fillId="0" borderId="17" applyNumberFormat="0" applyFill="0" applyAlignment="0" applyProtection="0"/>
    <xf numFmtId="0" fontId="105" fillId="0" borderId="18" applyNumberFormat="0" applyFill="0" applyAlignment="0" applyProtection="0"/>
    <xf numFmtId="0" fontId="106" fillId="0" borderId="19" applyNumberFormat="0" applyFill="0" applyAlignment="0" applyProtection="0"/>
    <xf numFmtId="0" fontId="106" fillId="0" borderId="0" applyNumberFormat="0" applyFill="0" applyBorder="0" applyAlignment="0" applyProtection="0"/>
    <xf numFmtId="0" fontId="107"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20" applyNumberFormat="0" applyAlignment="0" applyProtection="0"/>
    <xf numFmtId="0" fontId="111" fillId="28" borderId="21" applyNumberFormat="0" applyAlignment="0" applyProtection="0"/>
    <xf numFmtId="0" fontId="112" fillId="28" borderId="20" applyNumberFormat="0" applyAlignment="0" applyProtection="0"/>
    <xf numFmtId="0" fontId="113" fillId="0" borderId="22" applyNumberFormat="0" applyFill="0" applyAlignment="0" applyProtection="0"/>
    <xf numFmtId="0" fontId="114" fillId="29" borderId="23"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25" applyNumberFormat="0" applyFill="0" applyAlignment="0" applyProtection="0"/>
    <xf numFmtId="0" fontId="118"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18" fillId="34" borderId="0" applyNumberFormat="0" applyBorder="0" applyAlignment="0" applyProtection="0"/>
    <xf numFmtId="0" fontId="118"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18" fillId="38" borderId="0" applyNumberFormat="0" applyBorder="0" applyAlignment="0" applyProtection="0"/>
    <xf numFmtId="0" fontId="118"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18" fillId="50" borderId="0" applyNumberFormat="0" applyBorder="0" applyAlignment="0" applyProtection="0"/>
    <xf numFmtId="0" fontId="118"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18" fillId="54" borderId="0" applyNumberFormat="0" applyBorder="0" applyAlignment="0" applyProtection="0"/>
    <xf numFmtId="0" fontId="15" fillId="0" borderId="0"/>
    <xf numFmtId="43" fontId="15" fillId="0" borderId="0" applyFont="0" applyFill="0" applyBorder="0" applyAlignment="0" applyProtection="0"/>
    <xf numFmtId="0" fontId="15" fillId="30" borderId="24" applyNumberFormat="0" applyFon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43" fontId="14" fillId="0" borderId="0" applyFont="0" applyFill="0" applyBorder="0" applyAlignment="0" applyProtection="0"/>
    <xf numFmtId="0" fontId="14" fillId="0" borderId="0"/>
    <xf numFmtId="0" fontId="14" fillId="30" borderId="24" applyNumberFormat="0" applyFont="0" applyAlignment="0" applyProtection="0"/>
    <xf numFmtId="43" fontId="120" fillId="0" borderId="0" applyFont="0" applyFill="0" applyBorder="0" applyAlignment="0" applyProtection="0"/>
    <xf numFmtId="44" fontId="120" fillId="0" borderId="0" applyFont="0" applyFill="0" applyBorder="0" applyAlignment="0" applyProtection="0"/>
    <xf numFmtId="9" fontId="120"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43" fontId="13" fillId="0" borderId="0" applyFont="0" applyFill="0" applyBorder="0" applyAlignment="0" applyProtection="0"/>
    <xf numFmtId="0" fontId="13" fillId="30" borderId="24" applyNumberFormat="0" applyFont="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43" fontId="11" fillId="0" borderId="0" applyFont="0" applyFill="0" applyBorder="0" applyAlignment="0" applyProtection="0"/>
    <xf numFmtId="0" fontId="11" fillId="30" borderId="24" applyNumberFormat="0" applyFont="0" applyAlignment="0" applyProtection="0"/>
    <xf numFmtId="43"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43" fontId="16" fillId="0" borderId="0" applyFont="0" applyFill="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43" fontId="16" fillId="0" borderId="0" applyFont="0" applyFill="0" applyBorder="0" applyAlignment="0" applyProtection="0"/>
    <xf numFmtId="0" fontId="31" fillId="0" borderId="0" applyNumberFormat="0" applyBorder="0" applyAlignment="0"/>
    <xf numFmtId="44" fontId="16" fillId="0" borderId="0" applyFont="0" applyFill="0" applyBorder="0" applyAlignment="0" applyProtection="0"/>
    <xf numFmtId="0" fontId="29" fillId="0" borderId="0" applyNumberFormat="0" applyBorder="0" applyAlignment="0"/>
    <xf numFmtId="44"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44"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16" fillId="23" borderId="14" applyNumberFormat="0" applyFont="0" applyAlignment="0" applyProtection="0"/>
    <xf numFmtId="44"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43"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44"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43"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43"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70" fillId="2" borderId="0" applyNumberFormat="0" applyBorder="0" applyAlignment="0" applyProtection="0"/>
    <xf numFmtId="0" fontId="124" fillId="32" borderId="0" applyNumberFormat="0" applyBorder="0" applyAlignment="0" applyProtection="0"/>
    <xf numFmtId="0" fontId="4" fillId="3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70" fillId="3" borderId="0" applyNumberFormat="0" applyBorder="0" applyAlignment="0" applyProtection="0"/>
    <xf numFmtId="0" fontId="124" fillId="36" borderId="0" applyNumberFormat="0" applyBorder="0" applyAlignment="0" applyProtection="0"/>
    <xf numFmtId="0" fontId="4" fillId="36"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124" fillId="40" borderId="0" applyNumberFormat="0" applyBorder="0" applyAlignment="0" applyProtection="0"/>
    <xf numFmtId="0" fontId="70" fillId="4" borderId="0" applyNumberFormat="0" applyBorder="0" applyAlignment="0" applyProtection="0"/>
    <xf numFmtId="0" fontId="124" fillId="40" borderId="0" applyNumberFormat="0" applyBorder="0" applyAlignment="0" applyProtection="0"/>
    <xf numFmtId="0" fontId="4" fillId="40"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124" fillId="44" borderId="0" applyNumberFormat="0" applyBorder="0" applyAlignment="0" applyProtection="0"/>
    <xf numFmtId="0" fontId="70" fillId="5" borderId="0" applyNumberFormat="0" applyBorder="0" applyAlignment="0" applyProtection="0"/>
    <xf numFmtId="0" fontId="124" fillId="44" borderId="0" applyNumberFormat="0" applyBorder="0" applyAlignment="0" applyProtection="0"/>
    <xf numFmtId="0" fontId="4" fillId="4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70" fillId="6" borderId="0" applyNumberFormat="0" applyBorder="0" applyAlignment="0" applyProtection="0"/>
    <xf numFmtId="0" fontId="124" fillId="48" borderId="0" applyNumberFormat="0" applyBorder="0" applyAlignment="0" applyProtection="0"/>
    <xf numFmtId="0" fontId="4" fillId="48"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70" fillId="7" borderId="0" applyNumberFormat="0" applyBorder="0" applyAlignment="0" applyProtection="0"/>
    <xf numFmtId="0" fontId="124" fillId="52" borderId="0" applyNumberFormat="0" applyBorder="0" applyAlignment="0" applyProtection="0"/>
    <xf numFmtId="0" fontId="4" fillId="52"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70" fillId="8" borderId="0" applyNumberFormat="0" applyBorder="0" applyAlignment="0" applyProtection="0"/>
    <xf numFmtId="0" fontId="124" fillId="33" borderId="0" applyNumberFormat="0" applyBorder="0" applyAlignment="0" applyProtection="0"/>
    <xf numFmtId="0" fontId="4" fillId="33"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70" fillId="9" borderId="0" applyNumberFormat="0" applyBorder="0" applyAlignment="0" applyProtection="0"/>
    <xf numFmtId="0" fontId="124" fillId="37" borderId="0" applyNumberFormat="0" applyBorder="0" applyAlignment="0" applyProtection="0"/>
    <xf numFmtId="0" fontId="4" fillId="3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70" fillId="10" borderId="0" applyNumberFormat="0" applyBorder="0" applyAlignment="0" applyProtection="0"/>
    <xf numFmtId="0" fontId="124" fillId="41" borderId="0" applyNumberFormat="0" applyBorder="0" applyAlignment="0" applyProtection="0"/>
    <xf numFmtId="0" fontId="4" fillId="41"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0" fillId="0" borderId="0" applyNumberFormat="0" applyFont="0" applyFill="0" applyBorder="0" applyAlignment="0" applyProtection="0"/>
    <xf numFmtId="0" fontId="125" fillId="0" borderId="0" applyNumberFormat="0" applyFill="0" applyBorder="0" applyAlignment="0" applyProtection="0"/>
    <xf numFmtId="0" fontId="4"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0" fillId="0" borderId="0" applyNumberFormat="0" applyFont="0" applyFill="0" applyBorder="0" applyAlignment="0" applyProtection="0"/>
    <xf numFmtId="0" fontId="126" fillId="0" borderId="0" applyNumberFormat="0" applyFill="0" applyBorder="0" applyAlignment="0" applyProtection="0"/>
    <xf numFmtId="0" fontId="11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70" fillId="0" borderId="0" applyNumberFormat="0" applyFont="0" applyFill="0" applyBorder="0" applyAlignment="0" applyProtection="0"/>
    <xf numFmtId="0" fontId="127" fillId="0" borderId="0" applyNumberFormat="0" applyFill="0" applyBorder="0" applyAlignment="0" applyProtection="0"/>
    <xf numFmtId="0" fontId="108"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13"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70" fillId="0" borderId="0" applyNumberFormat="0" applyFont="0" applyFill="0" applyBorder="0" applyAlignment="0" applyProtection="0"/>
    <xf numFmtId="0" fontId="128" fillId="0" borderId="20" applyNumberFormat="0" applyFill="0" applyAlignment="0" applyProtection="0"/>
    <xf numFmtId="0" fontId="113"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0" applyNumberFormat="0" applyFill="0" applyAlignment="0" applyProtection="0"/>
    <xf numFmtId="0" fontId="113" fillId="0" borderId="20"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126" fillId="0" borderId="23" applyNumberFormat="0" applyFill="0" applyAlignment="0" applyProtection="0"/>
    <xf numFmtId="0" fontId="70" fillId="0" borderId="0" applyNumberFormat="0" applyFont="0" applyFill="0" applyBorder="0" applyAlignment="0" applyProtection="0"/>
    <xf numFmtId="0" fontId="126"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0" fillId="0" borderId="0" applyNumberFormat="0" applyFon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70" fillId="0" borderId="0" applyNumberFormat="0" applyFont="0" applyFill="0" applyBorder="0" applyAlignment="0" applyProtection="0"/>
    <xf numFmtId="0" fontId="132" fillId="0" borderId="0" applyNumberFormat="0" applyFill="0" applyBorder="0" applyAlignment="0" applyProtection="0"/>
    <xf numFmtId="0" fontId="107"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134" fillId="0" borderId="17" applyNumberFormat="0" applyFill="0" applyAlignment="0" applyProtection="0"/>
    <xf numFmtId="0" fontId="70" fillId="0" borderId="0" applyNumberFormat="0" applyFont="0" applyFill="0" applyBorder="0" applyAlignment="0" applyProtection="0"/>
    <xf numFmtId="0" fontId="134" fillId="0" borderId="17" applyNumberFormat="0" applyFill="0" applyAlignment="0" applyProtection="0"/>
    <xf numFmtId="0" fontId="133" fillId="0" borderId="17"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134" fillId="0" borderId="18" applyNumberFormat="0" applyFill="0" applyAlignment="0" applyProtection="0"/>
    <xf numFmtId="0" fontId="70" fillId="0" borderId="0" applyNumberFormat="0" applyFont="0" applyFill="0" applyBorder="0" applyAlignment="0" applyProtection="0"/>
    <xf numFmtId="0" fontId="134" fillId="0" borderId="18" applyNumberFormat="0" applyFill="0" applyAlignment="0" applyProtection="0"/>
    <xf numFmtId="0" fontId="133" fillId="0" borderId="18"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134" fillId="0" borderId="19" applyNumberFormat="0" applyFill="0" applyAlignment="0" applyProtection="0"/>
    <xf numFmtId="0" fontId="70" fillId="0" borderId="0" applyNumberFormat="0" applyFont="0" applyFill="0" applyBorder="0" applyAlignment="0" applyProtection="0"/>
    <xf numFmtId="0" fontId="134" fillId="0" borderId="19" applyNumberFormat="0" applyFill="0" applyAlignment="0" applyProtection="0"/>
    <xf numFmtId="0" fontId="133" fillId="0" borderId="19"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0" fillId="0" borderId="0" applyNumberFormat="0" applyFon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31" fillId="0" borderId="0" applyNumberFormat="0" applyFill="0" applyBorder="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135" fillId="0" borderId="20" applyNumberFormat="0" applyFill="0" applyAlignment="0" applyProtection="0"/>
    <xf numFmtId="0" fontId="70" fillId="0" borderId="0" applyNumberFormat="0" applyFont="0" applyFill="0" applyBorder="0" applyAlignment="0" applyProtection="0"/>
    <xf numFmtId="0" fontId="135" fillId="0" borderId="20" applyNumberFormat="0" applyFill="0" applyAlignment="0" applyProtection="0"/>
    <xf numFmtId="0" fontId="110" fillId="0" borderId="20"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0" fillId="0" borderId="20" applyNumberFormat="0" applyFill="0" applyAlignment="0" applyProtection="0"/>
    <xf numFmtId="0" fontId="110" fillId="0" borderId="20"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128" fillId="0" borderId="22" applyNumberFormat="0" applyFill="0" applyAlignment="0" applyProtection="0"/>
    <xf numFmtId="0" fontId="70" fillId="0" borderId="0" applyNumberFormat="0" applyFont="0" applyFill="0" applyBorder="0" applyAlignment="0" applyProtection="0"/>
    <xf numFmtId="0" fontId="128" fillId="0" borderId="22" applyNumberFormat="0" applyFill="0" applyAlignment="0" applyProtection="0"/>
    <xf numFmtId="0" fontId="113" fillId="0" borderId="22" applyNumberFormat="0" applyFill="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0" fillId="0" borderId="0" applyNumberFormat="0" applyFont="0" applyFill="0" applyBorder="0" applyAlignment="0" applyProtection="0"/>
    <xf numFmtId="0" fontId="136" fillId="0" borderId="0" applyNumberFormat="0" applyFill="0" applyBorder="0" applyAlignment="0" applyProtection="0"/>
    <xf numFmtId="0" fontId="109" fillId="0" borderId="0" applyNumberForma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70" fillId="0" borderId="0" applyNumberFormat="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7" fillId="0" borderId="21" applyNumberFormat="0" applyFill="0" applyAlignment="0" applyProtection="0"/>
    <xf numFmtId="0" fontId="137"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43"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209">
    <xf numFmtId="0" fontId="0" fillId="0" borderId="0" xfId="0"/>
    <xf numFmtId="164"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4" fontId="21" fillId="0" borderId="0" xfId="1" applyNumberFormat="1" applyFont="1" applyFill="1" applyProtection="1">
      <protection locked="0"/>
    </xf>
    <xf numFmtId="0" fontId="21" fillId="0" borderId="0" xfId="0"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0" fontId="25" fillId="0" borderId="0" xfId="0" applyFont="1"/>
    <xf numFmtId="0" fontId="25" fillId="0" borderId="0" xfId="0" applyFont="1" applyBorder="1" applyAlignment="1">
      <alignment horizontal="center"/>
    </xf>
    <xf numFmtId="166" fontId="21" fillId="0" borderId="0" xfId="0" applyNumberFormat="1" applyFont="1" applyBorder="1" applyAlignment="1">
      <alignment horizontal="center"/>
    </xf>
    <xf numFmtId="164" fontId="21" fillId="0" borderId="0" xfId="1" applyNumberFormat="1" applyFont="1"/>
    <xf numFmtId="167"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70" fontId="29" fillId="0" borderId="0" xfId="6" applyNumberFormat="1"/>
    <xf numFmtId="170" fontId="29" fillId="0" borderId="0" xfId="6" applyNumberFormat="1" applyAlignment="1">
      <alignment horizontal="center"/>
    </xf>
    <xf numFmtId="170"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4" fontId="21" fillId="0" borderId="0" xfId="1" applyNumberFormat="1" applyFont="1" applyFill="1" applyAlignment="1">
      <alignment horizontal="center"/>
    </xf>
    <xf numFmtId="0" fontId="21" fillId="0" borderId="0" xfId="0" applyFont="1" applyFill="1" applyAlignment="1">
      <alignment horizontal="center"/>
    </xf>
    <xf numFmtId="164" fontId="21" fillId="0" borderId="0" xfId="1" applyNumberFormat="1" applyFont="1" applyFill="1"/>
    <xf numFmtId="0" fontId="21" fillId="0" borderId="0" xfId="0" applyFont="1" applyAlignment="1">
      <alignment horizontal="left"/>
    </xf>
    <xf numFmtId="167" fontId="21" fillId="0" borderId="0" xfId="0" applyNumberFormat="1" applyFont="1"/>
    <xf numFmtId="43" fontId="21" fillId="0" borderId="0" xfId="1" applyNumberFormat="1" applyFont="1" applyFill="1" applyAlignment="1">
      <alignment horizontal="center"/>
    </xf>
    <xf numFmtId="0" fontId="36" fillId="0" borderId="0" xfId="0" applyFont="1"/>
    <xf numFmtId="0" fontId="37" fillId="0" borderId="0" xfId="0" applyFont="1"/>
    <xf numFmtId="0" fontId="21" fillId="0" borderId="0" xfId="0" applyFont="1" applyFill="1"/>
    <xf numFmtId="0" fontId="38" fillId="0" borderId="0" xfId="0" applyFont="1" applyFill="1"/>
    <xf numFmtId="168"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70"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4" fontId="21" fillId="0" borderId="0" xfId="1" applyNumberFormat="1" applyFont="1" applyBorder="1"/>
    <xf numFmtId="0" fontId="40" fillId="0" borderId="0" xfId="0" applyFont="1"/>
    <xf numFmtId="0" fontId="21" fillId="0" borderId="0" xfId="0" quotePrefix="1" applyFont="1" applyAlignment="1">
      <alignment horizontal="left"/>
    </xf>
    <xf numFmtId="0" fontId="21" fillId="0" borderId="0" xfId="0" applyFont="1" applyAlignment="1" applyProtection="1">
      <alignment horizontal="right"/>
      <protection locked="0"/>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0" fontId="21" fillId="0" borderId="2" xfId="0" applyFont="1" applyBorder="1"/>
    <xf numFmtId="164"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5" fillId="0" borderId="0"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67" fontId="21" fillId="0" borderId="0" xfId="0" applyNumberFormat="1" applyFont="1" applyFill="1"/>
    <xf numFmtId="0" fontId="25" fillId="0" borderId="1" xfId="0" applyFont="1" applyFill="1" applyBorder="1" applyAlignment="1">
      <alignment horizontal="right"/>
    </xf>
    <xf numFmtId="167" fontId="21" fillId="0" borderId="0" xfId="5" applyNumberFormat="1" applyFont="1" applyFill="1"/>
    <xf numFmtId="9" fontId="21" fillId="0" borderId="0" xfId="5" applyNumberFormat="1" applyFont="1" applyFill="1"/>
    <xf numFmtId="0" fontId="45" fillId="0" borderId="0" xfId="0" applyFont="1" applyFill="1" applyAlignment="1">
      <alignment horizontal="left"/>
    </xf>
    <xf numFmtId="0" fontId="28" fillId="0" borderId="0" xfId="7" applyNumberFormat="1" applyFont="1" applyAlignment="1">
      <alignment horizontal="center"/>
    </xf>
    <xf numFmtId="0" fontId="29" fillId="0" borderId="0" xfId="6" applyNumberFormat="1" applyAlignment="1">
      <alignment horizontal="center"/>
    </xf>
    <xf numFmtId="0" fontId="29" fillId="0" borderId="0" xfId="6" applyAlignment="1">
      <alignment horizontal="center"/>
    </xf>
    <xf numFmtId="0" fontId="28" fillId="0" borderId="0" xfId="7" applyNumberFormat="1" applyBorder="1" applyAlignment="1">
      <alignment horizontal="center"/>
    </xf>
    <xf numFmtId="0" fontId="29" fillId="0" borderId="0" xfId="6" applyNumberFormat="1" applyBorder="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0" fontId="21" fillId="0" borderId="1" xfId="0" applyFont="1" applyBorder="1"/>
    <xf numFmtId="0" fontId="25" fillId="0" borderId="0" xfId="0" applyFont="1" applyFill="1" applyBorder="1" applyAlignment="1">
      <alignment horizontal="right"/>
    </xf>
    <xf numFmtId="172" fontId="21" fillId="0" borderId="0" xfId="5" applyNumberFormat="1" applyFont="1" applyFill="1"/>
    <xf numFmtId="0" fontId="46" fillId="0" borderId="0" xfId="0" applyFont="1" applyFill="1"/>
    <xf numFmtId="0" fontId="21" fillId="0" borderId="1" xfId="0" applyFont="1" applyFill="1" applyBorder="1"/>
    <xf numFmtId="167" fontId="21" fillId="0" borderId="1" xfId="0" applyNumberFormat="1" applyFont="1" applyFill="1" applyBorder="1"/>
    <xf numFmtId="0" fontId="45" fillId="0" borderId="1" xfId="0" applyFont="1" applyFill="1" applyBorder="1" applyAlignment="1">
      <alignment horizontal="left"/>
    </xf>
    <xf numFmtId="167" fontId="21" fillId="0" borderId="0" xfId="5" applyNumberFormat="1" applyFont="1" applyFill="1" applyAlignment="1">
      <alignment horizontal="right"/>
    </xf>
    <xf numFmtId="0" fontId="21" fillId="0" borderId="0" xfId="0" applyFont="1" applyFill="1" applyAlignment="1"/>
    <xf numFmtId="164"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4" fontId="21" fillId="0" borderId="0" xfId="1" applyNumberFormat="1" applyFont="1" applyFill="1" applyBorder="1" applyAlignment="1">
      <alignment horizontal="center"/>
    </xf>
    <xf numFmtId="164" fontId="21" fillId="0" borderId="0" xfId="1" applyNumberFormat="1" applyFont="1" applyFill="1" applyBorder="1" applyAlignment="1"/>
    <xf numFmtId="167"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35" fillId="0" borderId="0" xfId="6" applyNumberFormat="1" applyFont="1"/>
    <xf numFmtId="0" fontId="35" fillId="0" borderId="0" xfId="6" applyNumberFormat="1" applyFont="1" applyAlignment="1">
      <alignment horizontal="center"/>
    </xf>
    <xf numFmtId="0" fontId="35" fillId="0" borderId="1" xfId="6" applyNumberFormat="1" applyFont="1" applyBorder="1" applyAlignment="1">
      <alignment horizontal="center"/>
    </xf>
    <xf numFmtId="0" fontId="33" fillId="0" borderId="0" xfId="8" applyFont="1" applyAlignment="1">
      <alignment horizontal="left"/>
    </xf>
    <xf numFmtId="0" fontId="33" fillId="0" borderId="0" xfId="8" quotePrefix="1" applyFont="1" applyAlignment="1">
      <alignment horizontal="center"/>
    </xf>
    <xf numFmtId="0" fontId="35" fillId="0" borderId="0" xfId="6" applyFont="1" applyAlignment="1">
      <alignment horizontal="center"/>
    </xf>
    <xf numFmtId="0" fontId="35" fillId="0" borderId="0" xfId="6" applyFont="1" applyAlignment="1">
      <alignment horizontal="left"/>
    </xf>
    <xf numFmtId="168" fontId="35" fillId="0" borderId="0" xfId="6" applyNumberFormat="1" applyFont="1" applyAlignment="1">
      <alignment horizontal="right"/>
    </xf>
    <xf numFmtId="0" fontId="35" fillId="0" borderId="0" xfId="6" quotePrefix="1" applyFont="1" applyAlignment="1">
      <alignment horizontal="center"/>
    </xf>
    <xf numFmtId="168" fontId="35" fillId="0" borderId="0" xfId="6" applyNumberFormat="1" applyFont="1" applyBorder="1" applyAlignment="1">
      <alignment horizontal="right"/>
    </xf>
    <xf numFmtId="0" fontId="35" fillId="0" borderId="1" xfId="6" applyFont="1" applyBorder="1" applyAlignment="1">
      <alignment horizontal="center"/>
    </xf>
    <xf numFmtId="168" fontId="35" fillId="0" borderId="1" xfId="6" applyNumberFormat="1" applyFont="1" applyBorder="1" applyAlignment="1">
      <alignment horizontal="right"/>
    </xf>
    <xf numFmtId="174" fontId="21" fillId="0" borderId="0" xfId="1" applyNumberFormat="1" applyFont="1" applyFill="1" applyBorder="1" applyAlignment="1">
      <alignment horizontal="center"/>
    </xf>
    <xf numFmtId="174" fontId="21" fillId="0" borderId="0" xfId="1" applyNumberFormat="1" applyFont="1" applyFill="1" applyAlignment="1">
      <alignment horizontal="center"/>
    </xf>
    <xf numFmtId="175" fontId="21" fillId="0" borderId="0" xfId="1" applyNumberFormat="1" applyFont="1" applyFill="1" applyBorder="1" applyAlignment="1">
      <alignment horizontal="center"/>
    </xf>
    <xf numFmtId="175" fontId="21" fillId="0" borderId="0" xfId="1" applyNumberFormat="1" applyFont="1" applyFill="1" applyAlignment="1">
      <alignment horizontal="center"/>
    </xf>
    <xf numFmtId="176" fontId="21" fillId="0" borderId="0" xfId="1" applyNumberFormat="1" applyFont="1" applyFill="1"/>
    <xf numFmtId="176" fontId="21" fillId="0" borderId="2" xfId="1" applyNumberFormat="1" applyFont="1" applyFill="1" applyBorder="1"/>
    <xf numFmtId="167" fontId="25" fillId="0" borderId="0" xfId="0" quotePrefix="1" applyNumberFormat="1" applyFont="1" applyFill="1" applyAlignment="1">
      <alignment horizontal="right"/>
    </xf>
    <xf numFmtId="44" fontId="21" fillId="0" borderId="0" xfId="2" applyFont="1" applyFill="1"/>
    <xf numFmtId="44" fontId="21" fillId="0" borderId="2" xfId="2" applyFont="1" applyFill="1" applyBorder="1"/>
    <xf numFmtId="0" fontId="21" fillId="0" borderId="4" xfId="0" applyFont="1" applyBorder="1" applyAlignment="1">
      <alignment horizontal="center"/>
    </xf>
    <xf numFmtId="0" fontId="48" fillId="0" borderId="0" xfId="0" applyFont="1" applyAlignment="1"/>
    <xf numFmtId="0" fontId="49" fillId="0" borderId="0" xfId="0" applyFont="1" applyAlignment="1"/>
    <xf numFmtId="0" fontId="19" fillId="0" borderId="0" xfId="3" applyAlignment="1" applyProtection="1"/>
    <xf numFmtId="0" fontId="51" fillId="0" borderId="0" xfId="0" applyFont="1" applyAlignment="1"/>
    <xf numFmtId="174" fontId="21" fillId="0" borderId="2" xfId="2" applyNumberFormat="1" applyFont="1" applyFill="1" applyBorder="1"/>
    <xf numFmtId="174"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30" fillId="0" borderId="0" xfId="10" applyNumberFormat="1" applyFont="1" applyFill="1" applyBorder="1" applyAlignment="1">
      <alignment horizontal="right"/>
    </xf>
    <xf numFmtId="0" fontId="29" fillId="0" borderId="0" xfId="6" applyFill="1"/>
    <xf numFmtId="170" fontId="29" fillId="0" borderId="0" xfId="6" applyNumberFormat="1" applyFill="1"/>
    <xf numFmtId="170" fontId="29" fillId="0" borderId="0" xfId="6" applyNumberFormat="1" applyFill="1" applyBorder="1"/>
    <xf numFmtId="170" fontId="29" fillId="0" borderId="0" xfId="6" applyNumberFormat="1" applyFill="1" applyAlignment="1">
      <alignment horizontal="center"/>
    </xf>
    <xf numFmtId="170" fontId="29" fillId="0" borderId="0" xfId="6" applyNumberFormat="1" applyFill="1" applyBorder="1" applyAlignment="1">
      <alignment horizontal="center"/>
    </xf>
    <xf numFmtId="0" fontId="29" fillId="0" borderId="3" xfId="6" applyFont="1" applyFill="1" applyBorder="1" applyAlignment="1">
      <alignment horizontal="left"/>
    </xf>
    <xf numFmtId="0" fontId="29" fillId="0" borderId="0" xfId="6" applyFont="1" applyFill="1" applyAlignment="1">
      <alignment horizontal="left"/>
    </xf>
    <xf numFmtId="0" fontId="29" fillId="0" borderId="1" xfId="6" applyFont="1" applyFill="1" applyBorder="1" applyAlignment="1">
      <alignment horizontal="left"/>
    </xf>
    <xf numFmtId="164" fontId="21" fillId="0" borderId="0" xfId="1" applyNumberFormat="1" applyFont="1" applyFill="1" applyBorder="1" applyAlignment="1" applyProtection="1">
      <alignment horizontal="right"/>
      <protection locked="0"/>
    </xf>
    <xf numFmtId="0" fontId="29" fillId="0" borderId="2" xfId="6" applyFont="1" applyFill="1" applyBorder="1" applyAlignment="1">
      <alignment horizontal="left"/>
    </xf>
    <xf numFmtId="172" fontId="21" fillId="0" borderId="0" xfId="0" applyNumberFormat="1" applyFont="1" applyFill="1" applyProtection="1">
      <protection locked="0"/>
    </xf>
    <xf numFmtId="170" fontId="29" fillId="0" borderId="0" xfId="6" quotePrefix="1" applyNumberFormat="1" applyFill="1" applyAlignment="1">
      <alignment horizontal="center"/>
    </xf>
    <xf numFmtId="170" fontId="29" fillId="0" borderId="0" xfId="6" quotePrefix="1" applyNumberFormat="1" applyFill="1" applyBorder="1" applyAlignment="1">
      <alignment horizontal="center"/>
    </xf>
    <xf numFmtId="174" fontId="26" fillId="0" borderId="0" xfId="0" applyNumberFormat="1" applyFont="1"/>
    <xf numFmtId="164" fontId="21" fillId="0" borderId="0" xfId="1" applyNumberFormat="1" applyFont="1" applyFill="1" applyBorder="1"/>
    <xf numFmtId="164" fontId="21" fillId="0" borderId="0" xfId="0" applyNumberFormat="1" applyFont="1" applyAlignment="1">
      <alignment horizontal="center"/>
    </xf>
    <xf numFmtId="164"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6" fontId="21" fillId="0" borderId="0" xfId="0" applyNumberFormat="1" applyFont="1" applyFill="1" applyBorder="1" applyAlignment="1">
      <alignment horizontal="center"/>
    </xf>
    <xf numFmtId="165" fontId="21" fillId="0" borderId="0" xfId="1" applyNumberFormat="1" applyFont="1" applyFill="1"/>
    <xf numFmtId="165" fontId="21" fillId="0" borderId="2" xfId="1" applyNumberFormat="1" applyFont="1" applyFill="1" applyBorder="1"/>
    <xf numFmtId="43" fontId="21" fillId="0" borderId="0" xfId="0" applyNumberFormat="1" applyFont="1" applyFill="1" applyBorder="1"/>
    <xf numFmtId="43" fontId="21" fillId="0" borderId="0" xfId="0" applyNumberFormat="1" applyFont="1" applyFill="1"/>
    <xf numFmtId="0" fontId="25" fillId="0" borderId="0" xfId="0" applyFont="1" applyAlignment="1" applyProtection="1">
      <protection locked="0"/>
    </xf>
    <xf numFmtId="174" fontId="21" fillId="0" borderId="0" xfId="1" applyNumberFormat="1" applyFont="1" applyFill="1" applyBorder="1" applyAlignment="1">
      <alignment horizontal="right"/>
    </xf>
    <xf numFmtId="174" fontId="21" fillId="0" borderId="0" xfId="1" applyNumberFormat="1" applyFont="1" applyFill="1" applyAlignment="1">
      <alignment horizontal="right"/>
    </xf>
    <xf numFmtId="175" fontId="21" fillId="0" borderId="0" xfId="1" applyNumberFormat="1" applyFont="1" applyFill="1" applyBorder="1" applyAlignment="1">
      <alignment horizontal="right"/>
    </xf>
    <xf numFmtId="167" fontId="21" fillId="0" borderId="0" xfId="5" applyNumberFormat="1" applyFont="1" applyFill="1" applyAlignment="1"/>
    <xf numFmtId="164" fontId="21" fillId="0" borderId="0" xfId="1" applyNumberFormat="1" applyFont="1" applyAlignment="1">
      <alignment horizontal="center"/>
    </xf>
    <xf numFmtId="174" fontId="21" fillId="0" borderId="2" xfId="1" applyNumberFormat="1" applyFont="1" applyFill="1" applyBorder="1" applyAlignment="1">
      <alignment horizontal="center"/>
    </xf>
    <xf numFmtId="0" fontId="23" fillId="0" borderId="0" xfId="0" applyFont="1" applyAlignment="1"/>
    <xf numFmtId="164" fontId="21" fillId="0" borderId="1" xfId="1" applyNumberFormat="1" applyFont="1" applyBorder="1" applyAlignment="1">
      <alignment horizontal="center"/>
    </xf>
    <xf numFmtId="0" fontId="25" fillId="0" borderId="0" xfId="0" quotePrefix="1" applyFont="1" applyBorder="1" applyAlignment="1">
      <alignment horizontal="right"/>
    </xf>
    <xf numFmtId="0" fontId="53" fillId="0" borderId="0" xfId="0" applyFont="1"/>
    <xf numFmtId="174" fontId="53" fillId="0" borderId="0" xfId="0" applyNumberFormat="1" applyFont="1"/>
    <xf numFmtId="174" fontId="52" fillId="0" borderId="0" xfId="1" applyNumberFormat="1" applyFont="1" applyFill="1" applyBorder="1" applyAlignment="1">
      <alignment horizontal="center"/>
    </xf>
    <xf numFmtId="167" fontId="52" fillId="0" borderId="0" xfId="5" applyNumberFormat="1" applyFont="1" applyFill="1" applyAlignment="1">
      <alignment horizontal="right"/>
    </xf>
    <xf numFmtId="175" fontId="52" fillId="0" borderId="0" xfId="1" applyNumberFormat="1" applyFont="1" applyFill="1" applyBorder="1" applyAlignment="1">
      <alignment horizontal="right"/>
    </xf>
    <xf numFmtId="0" fontId="52"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2" fillId="0" borderId="0" xfId="0" applyFont="1" applyAlignment="1">
      <alignment horizontal="right"/>
    </xf>
    <xf numFmtId="0" fontId="24" fillId="0" borderId="0" xfId="0" applyFont="1" applyAlignment="1" applyProtection="1">
      <alignment horizontal="right"/>
      <protection locked="0"/>
    </xf>
    <xf numFmtId="0" fontId="54" fillId="0" borderId="0" xfId="0" applyFont="1" applyFill="1"/>
    <xf numFmtId="0" fontId="24" fillId="0" borderId="0" xfId="0" applyFont="1" applyAlignment="1" applyProtection="1">
      <protection locked="0"/>
    </xf>
    <xf numFmtId="0" fontId="54" fillId="0" borderId="0" xfId="0" applyFont="1" applyFill="1" applyBorder="1"/>
    <xf numFmtId="0" fontId="24" fillId="0" borderId="0" xfId="0" applyFont="1" applyFill="1" applyBorder="1" applyAlignment="1">
      <alignment horizontal="right"/>
    </xf>
    <xf numFmtId="0" fontId="52" fillId="0" borderId="0" xfId="0" applyFont="1" applyBorder="1"/>
    <xf numFmtId="0" fontId="52"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2" fillId="0" borderId="0" xfId="0" applyFont="1" applyFill="1"/>
    <xf numFmtId="0" fontId="52" fillId="0" borderId="0" xfId="0" applyFont="1" applyFill="1" applyBorder="1" applyAlignment="1"/>
    <xf numFmtId="0" fontId="23" fillId="0" borderId="1" xfId="0" applyFont="1" applyFill="1" applyBorder="1" applyAlignment="1">
      <alignment horizontal="right"/>
    </xf>
    <xf numFmtId="174" fontId="52" fillId="0" borderId="0" xfId="1" applyNumberFormat="1" applyFont="1" applyFill="1" applyAlignment="1">
      <alignment horizontal="center"/>
    </xf>
    <xf numFmtId="164" fontId="52" fillId="0" borderId="0" xfId="1" applyNumberFormat="1" applyFont="1" applyAlignment="1">
      <alignment horizontal="center"/>
    </xf>
    <xf numFmtId="164" fontId="52" fillId="0" borderId="0" xfId="1" applyNumberFormat="1" applyFont="1" applyBorder="1" applyAlignment="1">
      <alignment horizontal="center"/>
    </xf>
    <xf numFmtId="0" fontId="52" fillId="0" borderId="0" xfId="0" applyFont="1" applyFill="1" applyAlignment="1"/>
    <xf numFmtId="174" fontId="52" fillId="0" borderId="0" xfId="1" applyNumberFormat="1" applyFont="1" applyFill="1" applyAlignment="1"/>
    <xf numFmtId="164" fontId="52" fillId="0" borderId="0" xfId="1" applyNumberFormat="1" applyFont="1"/>
    <xf numFmtId="0" fontId="52" fillId="0" borderId="0" xfId="0" applyFont="1" applyFill="1" applyBorder="1"/>
    <xf numFmtId="174" fontId="52" fillId="0" borderId="0" xfId="1" applyNumberFormat="1" applyFont="1" applyFill="1" applyBorder="1" applyAlignment="1">
      <alignment horizontal="right"/>
    </xf>
    <xf numFmtId="164" fontId="52" fillId="0" borderId="0" xfId="1" applyNumberFormat="1" applyFont="1" applyBorder="1"/>
    <xf numFmtId="164" fontId="52" fillId="0" borderId="0" xfId="1" applyNumberFormat="1" applyFont="1" applyFill="1" applyAlignment="1"/>
    <xf numFmtId="164" fontId="52" fillId="0" borderId="0" xfId="1" applyNumberFormat="1" applyFont="1" applyFill="1" applyBorder="1" applyAlignment="1">
      <alignment horizontal="center"/>
    </xf>
    <xf numFmtId="164" fontId="52" fillId="0" borderId="0" xfId="1" applyNumberFormat="1" applyFont="1" applyFill="1" applyBorder="1" applyAlignment="1"/>
    <xf numFmtId="167" fontId="52" fillId="0" borderId="0" xfId="5" applyNumberFormat="1" applyFont="1"/>
    <xf numFmtId="167" fontId="52" fillId="0" borderId="0" xfId="5" applyNumberFormat="1" applyFont="1" applyFill="1" applyBorder="1" applyAlignment="1">
      <alignment horizontal="right"/>
    </xf>
    <xf numFmtId="167" fontId="52" fillId="0" borderId="0" xfId="5" applyNumberFormat="1" applyFont="1" applyFill="1" applyAlignment="1"/>
    <xf numFmtId="0" fontId="52" fillId="0" borderId="1" xfId="0" applyFont="1" applyFill="1" applyBorder="1"/>
    <xf numFmtId="167" fontId="52" fillId="0" borderId="1" xfId="0" applyNumberFormat="1" applyFont="1" applyFill="1" applyBorder="1"/>
    <xf numFmtId="0" fontId="55" fillId="0" borderId="1" xfId="0" applyFont="1" applyFill="1" applyBorder="1" applyAlignment="1">
      <alignment horizontal="left"/>
    </xf>
    <xf numFmtId="167" fontId="52" fillId="0" borderId="0" xfId="0" applyNumberFormat="1" applyFont="1" applyFill="1"/>
    <xf numFmtId="0" fontId="55" fillId="0" borderId="0" xfId="0" applyFont="1" applyFill="1" applyAlignment="1">
      <alignment horizontal="left"/>
    </xf>
    <xf numFmtId="167"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4" fontId="52" fillId="0" borderId="0" xfId="1" applyNumberFormat="1" applyFont="1" applyFill="1"/>
    <xf numFmtId="176" fontId="52" fillId="0" borderId="0" xfId="1" applyNumberFormat="1" applyFont="1" applyFill="1"/>
    <xf numFmtId="44" fontId="52" fillId="0" borderId="0" xfId="2" applyFont="1" applyFill="1"/>
    <xf numFmtId="164" fontId="52" fillId="0" borderId="0" xfId="1" applyNumberFormat="1" applyFont="1" applyProtection="1">
      <protection locked="0"/>
    </xf>
    <xf numFmtId="176" fontId="52" fillId="0" borderId="2" xfId="1" applyNumberFormat="1" applyFont="1" applyFill="1" applyBorder="1"/>
    <xf numFmtId="167" fontId="52" fillId="0" borderId="0" xfId="5" applyNumberFormat="1" applyFont="1" applyFill="1"/>
    <xf numFmtId="9" fontId="52" fillId="0" borderId="0" xfId="5" applyNumberFormat="1" applyFont="1" applyFill="1"/>
    <xf numFmtId="174" fontId="52" fillId="0" borderId="0" xfId="2" applyNumberFormat="1" applyFont="1" applyFill="1"/>
    <xf numFmtId="164" fontId="52" fillId="0" borderId="0" xfId="1" applyNumberFormat="1" applyFont="1" applyFill="1" applyBorder="1"/>
    <xf numFmtId="174" fontId="52" fillId="0" borderId="2" xfId="2" applyNumberFormat="1" applyFont="1" applyFill="1" applyBorder="1"/>
    <xf numFmtId="44" fontId="52" fillId="0" borderId="2" xfId="2" applyFont="1" applyFill="1" applyBorder="1"/>
    <xf numFmtId="0" fontId="22" fillId="0" borderId="0" xfId="0" applyFont="1"/>
    <xf numFmtId="0" fontId="23" fillId="0" borderId="0" xfId="0" applyFont="1" applyAlignment="1" applyProtection="1">
      <alignment horizontal="right"/>
      <protection locked="0"/>
    </xf>
    <xf numFmtId="0" fontId="56" fillId="0" borderId="0" xfId="0" applyFont="1" applyFill="1"/>
    <xf numFmtId="0" fontId="40" fillId="0" borderId="1" xfId="0" applyFont="1" applyBorder="1"/>
    <xf numFmtId="0" fontId="40" fillId="0" borderId="0" xfId="0" applyFont="1" applyFill="1"/>
    <xf numFmtId="164" fontId="40" fillId="0" borderId="0" xfId="1" applyNumberFormat="1" applyFont="1"/>
    <xf numFmtId="0" fontId="40" fillId="0" borderId="0" xfId="0" applyFont="1" applyFill="1" applyBorder="1"/>
    <xf numFmtId="0" fontId="40" fillId="0" borderId="1" xfId="0" applyFont="1" applyFill="1" applyBorder="1"/>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40" fillId="0" borderId="0" xfId="1" applyNumberFormat="1" applyFont="1" applyFill="1"/>
    <xf numFmtId="176" fontId="40" fillId="0" borderId="0" xfId="1" applyNumberFormat="1" applyFont="1" applyFill="1"/>
    <xf numFmtId="44" fontId="40" fillId="0" borderId="0" xfId="2" applyFont="1" applyFill="1"/>
    <xf numFmtId="164" fontId="40" fillId="0" borderId="0" xfId="1" applyNumberFormat="1" applyFont="1" applyProtection="1">
      <protection locked="0"/>
    </xf>
    <xf numFmtId="176" fontId="40" fillId="0" borderId="2" xfId="1" applyNumberFormat="1" applyFont="1" applyFill="1" applyBorder="1"/>
    <xf numFmtId="167" fontId="40" fillId="0" borderId="0" xfId="5" applyNumberFormat="1" applyFont="1" applyFill="1"/>
    <xf numFmtId="9" fontId="40" fillId="0" borderId="0" xfId="5" applyNumberFormat="1" applyFont="1" applyFill="1"/>
    <xf numFmtId="174" fontId="40" fillId="0" borderId="0" xfId="2" applyNumberFormat="1" applyFont="1" applyFill="1"/>
    <xf numFmtId="164" fontId="40" fillId="0" borderId="0" xfId="1" applyNumberFormat="1" applyFont="1" applyFill="1" applyBorder="1"/>
    <xf numFmtId="174" fontId="40" fillId="0" borderId="2" xfId="2" applyNumberFormat="1" applyFont="1" applyFill="1" applyBorder="1"/>
    <xf numFmtId="167" fontId="52" fillId="0" borderId="0" xfId="0" applyNumberFormat="1" applyFont="1" applyFill="1" applyBorder="1"/>
    <xf numFmtId="0" fontId="55"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2" fillId="0" borderId="0" xfId="0" applyFont="1" applyAlignment="1" applyProtection="1">
      <alignment horizontal="right"/>
      <protection locked="0"/>
    </xf>
    <xf numFmtId="164" fontId="52" fillId="0" borderId="0" xfId="1" applyNumberFormat="1" applyFont="1" applyAlignment="1" applyProtection="1">
      <alignment horizontal="center" vertical="center"/>
      <protection locked="0"/>
    </xf>
    <xf numFmtId="164" fontId="52" fillId="0" borderId="0" xfId="1" applyNumberFormat="1" applyFont="1" applyAlignment="1" applyProtection="1">
      <alignment horizontal="right"/>
      <protection locked="0"/>
    </xf>
    <xf numFmtId="0" fontId="52" fillId="0" borderId="1" xfId="0" applyFont="1" applyBorder="1" applyAlignment="1" applyProtection="1">
      <alignment horizontal="center"/>
      <protection locked="0"/>
    </xf>
    <xf numFmtId="164" fontId="52" fillId="0" borderId="1" xfId="1" applyNumberFormat="1" applyFont="1" applyBorder="1" applyAlignment="1" applyProtection="1">
      <alignment horizontal="center" vertical="center"/>
      <protection locked="0"/>
    </xf>
    <xf numFmtId="164" fontId="52" fillId="0" borderId="1" xfId="1" applyNumberFormat="1" applyFont="1" applyBorder="1" applyAlignment="1" applyProtection="1">
      <alignment horizontal="center"/>
      <protection locked="0"/>
    </xf>
    <xf numFmtId="164" fontId="52" fillId="0" borderId="1" xfId="1" applyNumberFormat="1" applyFont="1" applyBorder="1" applyAlignment="1" applyProtection="1">
      <alignment horizontal="right"/>
      <protection locked="0"/>
    </xf>
    <xf numFmtId="0" fontId="52" fillId="0" borderId="0" xfId="0" applyFont="1" applyBorder="1" applyAlignment="1" applyProtection="1">
      <alignment horizontal="center"/>
      <protection locked="0"/>
    </xf>
    <xf numFmtId="164" fontId="52" fillId="0" borderId="0" xfId="1" applyNumberFormat="1" applyFont="1" applyBorder="1" applyAlignment="1" applyProtection="1">
      <alignment horizontal="center"/>
      <protection locked="0"/>
    </xf>
    <xf numFmtId="164" fontId="52" fillId="0" borderId="0" xfId="1" applyNumberFormat="1" applyFont="1" applyBorder="1" applyAlignment="1" applyProtection="1">
      <alignment horizontal="right"/>
      <protection locked="0"/>
    </xf>
    <xf numFmtId="0" fontId="24" fillId="0" borderId="0" xfId="0" applyFont="1" applyProtection="1">
      <protection locked="0"/>
    </xf>
    <xf numFmtId="164" fontId="52" fillId="0" borderId="0" xfId="1" applyNumberFormat="1" applyFont="1" applyFill="1" applyAlignment="1" applyProtection="1">
      <alignment horizontal="center"/>
      <protection locked="0"/>
    </xf>
    <xf numFmtId="0" fontId="52" fillId="0" borderId="6" xfId="0" applyFont="1" applyBorder="1" applyAlignment="1" applyProtection="1">
      <alignment horizontal="right"/>
      <protection locked="0"/>
    </xf>
    <xf numFmtId="164" fontId="52" fillId="0" borderId="0" xfId="1" applyNumberFormat="1" applyFont="1" applyFill="1" applyBorder="1" applyAlignment="1" applyProtection="1">
      <alignment horizontal="center"/>
      <protection locked="0"/>
    </xf>
    <xf numFmtId="0" fontId="52" fillId="0" borderId="3" xfId="0" applyFont="1" applyBorder="1" applyAlignment="1" applyProtection="1">
      <alignment horizontal="center"/>
      <protection locked="0"/>
    </xf>
    <xf numFmtId="0" fontId="52" fillId="0" borderId="0" xfId="0" applyFont="1" applyAlignment="1" applyProtection="1">
      <protection locked="0"/>
    </xf>
    <xf numFmtId="0" fontId="52" fillId="0" borderId="1" xfId="0" applyFont="1" applyFill="1" applyBorder="1" applyAlignment="1" applyProtection="1">
      <protection locked="0"/>
    </xf>
    <xf numFmtId="0" fontId="52" fillId="0" borderId="0" xfId="0" applyFont="1" applyBorder="1" applyProtection="1">
      <protection locked="0"/>
    </xf>
    <xf numFmtId="0" fontId="52" fillId="0" borderId="3" xfId="0" applyFont="1" applyBorder="1" applyAlignment="1" applyProtection="1">
      <protection locked="0"/>
    </xf>
    <xf numFmtId="43" fontId="52" fillId="0" borderId="0" xfId="1" applyFont="1" applyFill="1" applyAlignment="1" applyProtection="1">
      <alignment horizontal="center"/>
      <protection locked="0"/>
    </xf>
    <xf numFmtId="0" fontId="52" fillId="0" borderId="0" xfId="0" applyFont="1" applyFill="1" applyProtection="1">
      <protection locked="0"/>
    </xf>
    <xf numFmtId="0" fontId="52" fillId="0" borderId="0" xfId="0" applyFont="1" applyFill="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8" fillId="0" borderId="0" xfId="8" quotePrefix="1" applyNumberFormat="1" applyFont="1" applyBorder="1" applyAlignment="1">
      <alignment horizontal="center"/>
    </xf>
    <xf numFmtId="0" fontId="57" fillId="0" borderId="1" xfId="6" applyNumberFormat="1" applyFont="1" applyBorder="1" applyAlignment="1">
      <alignment horizontal="center"/>
    </xf>
    <xf numFmtId="0" fontId="59" fillId="0" borderId="1" xfId="0" applyFont="1" applyBorder="1" applyAlignment="1" applyProtection="1">
      <alignment horizontal="right"/>
      <protection locked="0"/>
    </xf>
    <xf numFmtId="0" fontId="58" fillId="0" borderId="1" xfId="10" applyNumberFormat="1" applyFont="1" applyBorder="1" applyAlignment="1">
      <alignment horizontal="center"/>
    </xf>
    <xf numFmtId="0" fontId="57" fillId="0" borderId="0" xfId="6" applyNumberFormat="1" applyFont="1" applyBorder="1" applyAlignment="1">
      <alignment horizontal="center"/>
    </xf>
    <xf numFmtId="0" fontId="58" fillId="0" borderId="0" xfId="7" applyFont="1" applyAlignment="1">
      <alignment horizontal="left"/>
    </xf>
    <xf numFmtId="0" fontId="58" fillId="0" borderId="0" xfId="7" quotePrefix="1" applyFont="1" applyAlignment="1">
      <alignment horizontal="center"/>
    </xf>
    <xf numFmtId="170" fontId="60" fillId="0" borderId="0" xfId="7" applyNumberFormat="1" applyFont="1"/>
    <xf numFmtId="170" fontId="60" fillId="0" borderId="0" xfId="7" applyNumberFormat="1" applyFont="1" applyBorder="1" applyAlignment="1">
      <alignment horizontal="center"/>
    </xf>
    <xf numFmtId="0" fontId="57" fillId="0" borderId="0" xfId="6" applyFont="1"/>
    <xf numFmtId="0" fontId="57" fillId="0" borderId="0" xfId="6" applyFont="1" applyAlignment="1">
      <alignment horizontal="center"/>
    </xf>
    <xf numFmtId="170" fontId="57" fillId="0" borderId="0" xfId="6" applyNumberFormat="1" applyFont="1"/>
    <xf numFmtId="170" fontId="57" fillId="0" borderId="0" xfId="6" applyNumberFormat="1" applyFont="1" applyBorder="1" applyAlignment="1">
      <alignment horizontal="center"/>
    </xf>
    <xf numFmtId="0" fontId="57" fillId="0" borderId="0" xfId="8" applyFont="1" applyAlignment="1">
      <alignment horizontal="left"/>
    </xf>
    <xf numFmtId="0" fontId="57" fillId="0" borderId="0" xfId="8" applyFont="1" applyAlignment="1">
      <alignment horizontal="center"/>
    </xf>
    <xf numFmtId="170" fontId="57" fillId="0" borderId="0" xfId="8" applyNumberFormat="1" applyFont="1" applyBorder="1" applyAlignment="1">
      <alignment horizontal="center"/>
    </xf>
    <xf numFmtId="0" fontId="61" fillId="0" borderId="0" xfId="0" applyFont="1" applyProtection="1">
      <protection locked="0"/>
    </xf>
    <xf numFmtId="0" fontId="61" fillId="0" borderId="0" xfId="0" applyFont="1" applyAlignment="1" applyProtection="1">
      <alignment horizontal="center"/>
      <protection locked="0"/>
    </xf>
    <xf numFmtId="0" fontId="57" fillId="0" borderId="1" xfId="6" applyFont="1" applyBorder="1" applyAlignment="1">
      <alignment horizontal="center"/>
    </xf>
    <xf numFmtId="170" fontId="57" fillId="0" borderId="1" xfId="6" quotePrefix="1" applyNumberFormat="1" applyFont="1" applyBorder="1" applyAlignment="1">
      <alignment horizontal="center"/>
    </xf>
    <xf numFmtId="0" fontId="58" fillId="0" borderId="0" xfId="6" applyFont="1" applyAlignment="1">
      <alignment horizontal="left"/>
    </xf>
    <xf numFmtId="0" fontId="58" fillId="0" borderId="1" xfId="6" applyFont="1" applyBorder="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170" fontId="57" fillId="0" borderId="0" xfId="6" quotePrefix="1" applyNumberFormat="1" applyFont="1" applyBorder="1" applyAlignment="1">
      <alignment horizontal="center"/>
    </xf>
    <xf numFmtId="0" fontId="58" fillId="0" borderId="4" xfId="6" applyFont="1" applyBorder="1" applyAlignment="1">
      <alignment horizontal="center"/>
    </xf>
    <xf numFmtId="170" fontId="58" fillId="0" borderId="4" xfId="6" applyNumberFormat="1" applyFont="1" applyBorder="1" applyAlignment="1">
      <alignment horizontal="center"/>
    </xf>
    <xf numFmtId="170" fontId="62" fillId="0" borderId="0" xfId="7" applyNumberFormat="1"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170" fontId="58" fillId="0" borderId="4" xfId="8" applyNumberFormat="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170" fontId="58" fillId="0" borderId="0" xfId="8" applyNumberFormat="1" applyFont="1" applyBorder="1" applyAlignment="1">
      <alignment horizontal="center"/>
    </xf>
    <xf numFmtId="0" fontId="58" fillId="0" borderId="2" xfId="8" applyFont="1" applyBorder="1" applyAlignment="1">
      <alignment horizontal="center"/>
    </xf>
    <xf numFmtId="170" fontId="58" fillId="0" borderId="2" xfId="8" applyNumberFormat="1" applyFont="1" applyBorder="1" applyAlignment="1">
      <alignment horizontal="center"/>
    </xf>
    <xf numFmtId="170" fontId="57" fillId="0" borderId="0" xfId="6" applyNumberFormat="1" applyFont="1" applyAlignment="1">
      <alignment horizontal="center"/>
    </xf>
    <xf numFmtId="0" fontId="57" fillId="0" borderId="0" xfId="6" applyFont="1" applyAlignment="1">
      <alignment horizontal="left"/>
    </xf>
    <xf numFmtId="0" fontId="57" fillId="0" borderId="0" xfId="6" quotePrefix="1" applyFont="1" applyAlignment="1">
      <alignment horizontal="center"/>
    </xf>
    <xf numFmtId="171" fontId="57" fillId="0" borderId="0" xfId="6" applyNumberFormat="1" applyFont="1" applyBorder="1" applyAlignment="1">
      <alignment horizontal="center"/>
    </xf>
    <xf numFmtId="0" fontId="60" fillId="0" borderId="0" xfId="7" applyNumberFormat="1" applyFont="1" applyAlignment="1">
      <alignment horizontal="centerContinuous"/>
    </xf>
    <xf numFmtId="170" fontId="60" fillId="0" borderId="0" xfId="7" applyNumberFormat="1" applyFont="1" applyAlignment="1">
      <alignment horizontal="right"/>
    </xf>
    <xf numFmtId="0" fontId="52" fillId="0" borderId="0" xfId="0" quotePrefix="1" applyFont="1" applyProtection="1">
      <protection locked="0"/>
    </xf>
    <xf numFmtId="43" fontId="52" fillId="0" borderId="0" xfId="0" applyNumberFormat="1" applyFont="1" applyFill="1" applyProtection="1">
      <protection locked="0"/>
    </xf>
    <xf numFmtId="0" fontId="21" fillId="0" borderId="0" xfId="0" applyFont="1" applyFill="1" applyBorder="1"/>
    <xf numFmtId="0" fontId="25" fillId="0" borderId="0" xfId="0" applyFont="1" applyFill="1" applyAlignment="1">
      <alignment horizontal="right"/>
    </xf>
    <xf numFmtId="0" fontId="25" fillId="0" borderId="0" xfId="0" applyFont="1" applyFill="1"/>
    <xf numFmtId="0" fontId="25" fillId="0" borderId="0" xfId="0" applyFont="1" applyFill="1" applyAlignment="1"/>
    <xf numFmtId="0" fontId="25" fillId="0" borderId="1" xfId="0" applyFont="1" applyFill="1" applyBorder="1" applyAlignment="1" applyProtection="1">
      <alignment horizontal="right"/>
      <protection locked="0"/>
    </xf>
    <xf numFmtId="9" fontId="21" fillId="0" borderId="0" xfId="0" applyNumberFormat="1" applyFont="1" applyFill="1" applyAlignment="1">
      <alignment horizontal="right"/>
    </xf>
    <xf numFmtId="168" fontId="35" fillId="0" borderId="0" xfId="6" applyNumberFormat="1" applyFont="1" applyFill="1" applyAlignment="1">
      <alignment horizontal="right"/>
    </xf>
    <xf numFmtId="168" fontId="35" fillId="0" borderId="0" xfId="6" applyNumberFormat="1" applyFont="1" applyFill="1" applyBorder="1" applyAlignment="1">
      <alignment horizontal="right"/>
    </xf>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9" fontId="40" fillId="0" borderId="0" xfId="5" applyFont="1"/>
    <xf numFmtId="164" fontId="52" fillId="0" borderId="1" xfId="1" applyNumberFormat="1" applyFont="1" applyFill="1" applyBorder="1" applyAlignment="1" applyProtection="1">
      <alignment horizontal="center" vertical="center"/>
      <protection locked="0"/>
    </xf>
    <xf numFmtId="165" fontId="21" fillId="0" borderId="0" xfId="1" applyNumberFormat="1" applyFont="1" applyFill="1" applyBorder="1"/>
    <xf numFmtId="165" fontId="21" fillId="0" borderId="4" xfId="1" applyNumberFormat="1" applyFont="1" applyFill="1" applyBorder="1"/>
    <xf numFmtId="173" fontId="57" fillId="0" borderId="0" xfId="6" applyNumberFormat="1" applyFont="1" applyAlignment="1">
      <alignment horizontal="right"/>
    </xf>
    <xf numFmtId="173" fontId="57" fillId="0" borderId="2" xfId="6" applyNumberFormat="1" applyFont="1" applyBorder="1" applyAlignment="1">
      <alignment horizontal="right"/>
    </xf>
    <xf numFmtId="43" fontId="21" fillId="0" borderId="0" xfId="1" applyNumberFormat="1" applyFont="1" applyFill="1" applyBorder="1"/>
    <xf numFmtId="0" fontId="44" fillId="0" borderId="0" xfId="0" applyFont="1"/>
    <xf numFmtId="167" fontId="21" fillId="0" borderId="0" xfId="0" applyNumberFormat="1" applyFont="1" applyBorder="1" applyAlignment="1">
      <alignment horizontal="center"/>
    </xf>
    <xf numFmtId="173" fontId="57" fillId="0" borderId="0" xfId="6" applyNumberFormat="1" applyFont="1" applyBorder="1" applyAlignment="1">
      <alignment horizontal="right"/>
    </xf>
    <xf numFmtId="0" fontId="0" fillId="0" borderId="0" xfId="0" applyBorder="1"/>
    <xf numFmtId="0" fontId="52" fillId="0" borderId="0" xfId="0" applyFont="1" applyFill="1" applyBorder="1" applyProtection="1">
      <protection locked="0"/>
    </xf>
    <xf numFmtId="0" fontId="65" fillId="0" borderId="0" xfId="0" applyFont="1"/>
    <xf numFmtId="0" fontId="66" fillId="0" borderId="0" xfId="0" applyFont="1" applyFill="1"/>
    <xf numFmtId="0" fontId="45" fillId="0" borderId="0" xfId="0" applyFont="1" applyFill="1"/>
    <xf numFmtId="0" fontId="24" fillId="0" borderId="0" xfId="0" applyFont="1" applyAlignment="1" applyProtection="1">
      <alignment horizontal="left"/>
      <protection locked="0"/>
    </xf>
    <xf numFmtId="167" fontId="21" fillId="0" borderId="0" xfId="5" applyNumberFormat="1" applyFont="1" applyFill="1" applyBorder="1"/>
    <xf numFmtId="0" fontId="52" fillId="0" borderId="7" xfId="0" applyFont="1" applyBorder="1" applyAlignment="1" applyProtection="1">
      <alignment horizontal="center"/>
      <protection locked="0"/>
    </xf>
    <xf numFmtId="0" fontId="52" fillId="0" borderId="7" xfId="0" applyFont="1" applyBorder="1" applyAlignment="1" applyProtection="1">
      <protection locked="0"/>
    </xf>
    <xf numFmtId="173" fontId="57" fillId="0" borderId="0" xfId="6" applyNumberFormat="1" applyFont="1" applyFill="1" applyBorder="1" applyAlignment="1">
      <alignment horizontal="right"/>
    </xf>
    <xf numFmtId="0" fontId="52" fillId="0" borderId="0" xfId="0" applyFont="1" applyFill="1" applyBorder="1" applyAlignment="1" applyProtection="1">
      <protection locked="0"/>
    </xf>
    <xf numFmtId="0" fontId="21" fillId="0" borderId="0" xfId="0" applyFont="1" applyBorder="1" applyAlignment="1">
      <alignment horizontal="left"/>
    </xf>
    <xf numFmtId="0" fontId="52" fillId="0" borderId="0" xfId="0" applyFont="1" applyFill="1" applyAlignment="1" applyProtection="1">
      <alignment horizontal="right"/>
      <protection locked="0"/>
    </xf>
    <xf numFmtId="165"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7" fontId="29" fillId="0" borderId="0" xfId="6" applyNumberFormat="1" applyFont="1" applyBorder="1" applyAlignment="1">
      <alignment horizontal="right"/>
    </xf>
    <xf numFmtId="178" fontId="29" fillId="0" borderId="0" xfId="6" applyNumberFormat="1" applyFont="1" applyBorder="1" applyAlignment="1">
      <alignment horizontal="right"/>
    </xf>
    <xf numFmtId="173" fontId="29" fillId="0" borderId="0" xfId="6" applyNumberFormat="1" applyFont="1" applyFill="1" applyBorder="1" applyAlignment="1">
      <alignment horizontal="right"/>
    </xf>
    <xf numFmtId="173" fontId="29" fillId="0" borderId="0" xfId="6" applyNumberFormat="1" applyFont="1" applyBorder="1" applyAlignment="1">
      <alignment horizontal="right"/>
    </xf>
    <xf numFmtId="164" fontId="25" fillId="0" borderId="0" xfId="1" applyNumberFormat="1" applyFont="1" applyFill="1" applyBorder="1" applyAlignment="1"/>
    <xf numFmtId="0" fontId="16" fillId="0" borderId="0" xfId="0" applyFont="1"/>
    <xf numFmtId="0" fontId="16" fillId="0" borderId="0" xfId="0" applyFont="1" applyAlignment="1">
      <alignment horizontal="left"/>
    </xf>
    <xf numFmtId="0" fontId="23" fillId="0" borderId="0" xfId="144" applyFont="1" applyBorder="1" applyAlignment="1" applyProtection="1">
      <alignment horizontal="center"/>
      <protection locked="0"/>
    </xf>
    <xf numFmtId="0" fontId="23" fillId="0" borderId="0" xfId="144" applyFont="1"/>
    <xf numFmtId="0" fontId="40" fillId="0" borderId="0" xfId="144" applyFont="1"/>
    <xf numFmtId="164" fontId="40" fillId="0" borderId="0" xfId="1" applyNumberFormat="1" applyFont="1"/>
    <xf numFmtId="9" fontId="40" fillId="0" borderId="0" xfId="5" applyFont="1"/>
    <xf numFmtId="164" fontId="24" fillId="0" borderId="0" xfId="1" applyNumberFormat="1" applyFont="1" applyBorder="1" applyAlignment="1" applyProtection="1">
      <alignment horizontal="center"/>
      <protection locked="0"/>
    </xf>
    <xf numFmtId="0" fontId="24" fillId="0" borderId="0" xfId="0" applyFont="1" applyBorder="1" applyAlignment="1" applyProtection="1">
      <alignment horizontal="center"/>
      <protection locked="0"/>
    </xf>
    <xf numFmtId="164" fontId="24" fillId="0" borderId="0" xfId="1" applyNumberFormat="1" applyFont="1" applyBorder="1" applyAlignment="1" applyProtection="1">
      <alignment horizontal="right"/>
      <protection locked="0"/>
    </xf>
    <xf numFmtId="164" fontId="24" fillId="0" borderId="0" xfId="1" applyNumberFormat="1" applyFont="1" applyAlignment="1" applyProtection="1">
      <alignment horizontal="right"/>
      <protection locked="0"/>
    </xf>
    <xf numFmtId="164" fontId="24" fillId="0" borderId="3" xfId="1" applyNumberFormat="1" applyFont="1" applyBorder="1" applyAlignment="1" applyProtection="1">
      <alignment horizontal="center"/>
      <protection locked="0"/>
    </xf>
    <xf numFmtId="0" fontId="24" fillId="0" borderId="3" xfId="0" applyFont="1" applyBorder="1" applyAlignment="1" applyProtection="1">
      <alignment horizontal="center"/>
      <protection locked="0"/>
    </xf>
    <xf numFmtId="0" fontId="30" fillId="0" borderId="2" xfId="6" applyFont="1" applyBorder="1" applyAlignment="1">
      <alignment horizontal="center"/>
    </xf>
    <xf numFmtId="168" fontId="30" fillId="0" borderId="2" xfId="6" applyNumberFormat="1" applyFont="1" applyBorder="1" applyAlignment="1">
      <alignment horizontal="right"/>
    </xf>
    <xf numFmtId="0" fontId="30" fillId="0" borderId="0" xfId="6" applyFont="1" applyAlignment="1">
      <alignment horizontal="left"/>
    </xf>
    <xf numFmtId="170" fontId="58" fillId="0" borderId="1" xfId="6" applyNumberFormat="1" applyFont="1" applyBorder="1" applyAlignment="1">
      <alignment horizontal="center"/>
    </xf>
    <xf numFmtId="164" fontId="24" fillId="0" borderId="1" xfId="1" applyNumberFormat="1" applyFont="1" applyBorder="1" applyAlignment="1" applyProtection="1">
      <alignment horizontal="center"/>
      <protection locked="0"/>
    </xf>
    <xf numFmtId="0" fontId="24" fillId="0" borderId="2" xfId="0" applyFont="1" applyBorder="1" applyAlignment="1" applyProtection="1">
      <alignment horizontal="center"/>
      <protection locked="0"/>
    </xf>
    <xf numFmtId="167" fontId="65" fillId="0" borderId="0" xfId="5" applyNumberFormat="1" applyFont="1" applyFill="1" applyAlignment="1"/>
    <xf numFmtId="0" fontId="65" fillId="0" borderId="0" xfId="0" applyFont="1" applyBorder="1"/>
    <xf numFmtId="43" fontId="25" fillId="0" borderId="3" xfId="1" applyFont="1" applyBorder="1"/>
    <xf numFmtId="43" fontId="25" fillId="0" borderId="3" xfId="0" applyNumberFormat="1" applyFont="1" applyFill="1" applyBorder="1"/>
    <xf numFmtId="0" fontId="16" fillId="0" borderId="0" xfId="144" applyFont="1"/>
    <xf numFmtId="0" fontId="16" fillId="0" borderId="0" xfId="144" applyFont="1" applyAlignment="1">
      <alignment horizontal="center"/>
    </xf>
    <xf numFmtId="0" fontId="17" fillId="0" borderId="0" xfId="144" applyFont="1"/>
    <xf numFmtId="0" fontId="16" fillId="0" borderId="0" xfId="144" applyFont="1" applyBorder="1"/>
    <xf numFmtId="0" fontId="16" fillId="0" borderId="0" xfId="144" applyFont="1" applyBorder="1" applyAlignment="1">
      <alignment horizontal="center"/>
    </xf>
    <xf numFmtId="0" fontId="17" fillId="0" borderId="0" xfId="144" applyFont="1" applyBorder="1"/>
    <xf numFmtId="43" fontId="16" fillId="0" borderId="0" xfId="1" applyNumberFormat="1" applyFont="1" applyFill="1" applyBorder="1" applyAlignment="1">
      <alignment horizontal="center"/>
    </xf>
    <xf numFmtId="0" fontId="43" fillId="0" borderId="0" xfId="144" applyFont="1" applyBorder="1"/>
    <xf numFmtId="167" fontId="16" fillId="0" borderId="0" xfId="144" applyNumberFormat="1" applyFont="1" applyBorder="1"/>
    <xf numFmtId="167" fontId="16" fillId="0" borderId="0" xfId="144" applyNumberFormat="1" applyFont="1" applyBorder="1" applyAlignment="1">
      <alignment horizontal="center"/>
    </xf>
    <xf numFmtId="167" fontId="16" fillId="0" borderId="0" xfId="5" applyNumberFormat="1" applyFont="1" applyBorder="1"/>
    <xf numFmtId="0" fontId="16" fillId="0" borderId="0" xfId="144" applyFont="1" applyFill="1" applyBorder="1"/>
    <xf numFmtId="167" fontId="16" fillId="0" borderId="0" xfId="5" applyNumberFormat="1" applyFont="1" applyFill="1" applyBorder="1"/>
    <xf numFmtId="0" fontId="36" fillId="0" borderId="0" xfId="144" applyFont="1" applyBorder="1"/>
    <xf numFmtId="0" fontId="16" fillId="0" borderId="0" xfId="144" applyFont="1" applyFill="1" applyBorder="1" applyAlignment="1">
      <alignment horizontal="center"/>
    </xf>
    <xf numFmtId="164" fontId="16" fillId="0" borderId="0" xfId="1" applyNumberFormat="1" applyFont="1" applyFill="1" applyBorder="1"/>
    <xf numFmtId="0" fontId="16" fillId="0" borderId="0" xfId="144" applyFont="1" applyBorder="1" applyAlignment="1">
      <alignment wrapText="1"/>
    </xf>
    <xf numFmtId="43" fontId="16" fillId="0" borderId="0" xfId="144" applyNumberFormat="1" applyFont="1" applyFill="1" applyBorder="1"/>
    <xf numFmtId="43" fontId="16" fillId="0" borderId="0" xfId="1" applyFont="1" applyFill="1" applyBorder="1"/>
    <xf numFmtId="0" fontId="16" fillId="0" borderId="0" xfId="144" applyFont="1" applyBorder="1" applyAlignment="1">
      <alignment horizontal="left"/>
    </xf>
    <xf numFmtId="164" fontId="16" fillId="0" borderId="0" xfId="1" applyNumberFormat="1" applyFont="1" applyFill="1" applyBorder="1" applyAlignment="1">
      <alignment horizontal="center"/>
    </xf>
    <xf numFmtId="9" fontId="16" fillId="0" borderId="0" xfId="5" applyNumberFormat="1" applyFont="1" applyFill="1" applyBorder="1" applyAlignment="1">
      <alignment horizontal="center"/>
    </xf>
    <xf numFmtId="9" fontId="16" fillId="0" borderId="0" xfId="144" applyNumberFormat="1" applyFont="1" applyFill="1" applyBorder="1"/>
    <xf numFmtId="9" fontId="16" fillId="0" borderId="0" xfId="144" applyNumberFormat="1" applyFont="1" applyFill="1" applyBorder="1" applyAlignment="1">
      <alignment horizontal="right"/>
    </xf>
    <xf numFmtId="9" fontId="16" fillId="0" borderId="0" xfId="5" applyNumberFormat="1" applyFont="1" applyFill="1" applyBorder="1" applyAlignment="1">
      <alignment horizontal="right"/>
    </xf>
    <xf numFmtId="164" fontId="16" fillId="0" borderId="0" xfId="1" applyNumberFormat="1" applyFont="1" applyFill="1" applyBorder="1" applyAlignment="1"/>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164" fontId="52" fillId="0" borderId="0" xfId="1" applyNumberFormat="1" applyFont="1" applyAlignment="1" applyProtection="1">
      <alignment horizontal="center"/>
      <protection locked="0"/>
    </xf>
    <xf numFmtId="173" fontId="57" fillId="0" borderId="0" xfId="6" applyNumberFormat="1" applyFont="1" applyAlignment="1">
      <alignment horizontal="right"/>
    </xf>
    <xf numFmtId="0" fontId="30" fillId="0" borderId="0" xfId="10" applyNumberFormat="1" applyFont="1" applyAlignment="1">
      <alignment horizontal="right"/>
    </xf>
    <xf numFmtId="0" fontId="16" fillId="0" borderId="0" xfId="0" applyFont="1" applyProtection="1">
      <protection locked="0"/>
    </xf>
    <xf numFmtId="0" fontId="16" fillId="0" borderId="0" xfId="0" applyFont="1" applyFill="1" applyProtection="1">
      <protection locked="0"/>
    </xf>
    <xf numFmtId="0" fontId="91" fillId="0" borderId="0" xfId="154" applyNumberFormat="1" applyFill="1"/>
    <xf numFmtId="0" fontId="92" fillId="0" borderId="0" xfId="158" applyNumberFormat="1" applyFont="1" applyFill="1" applyAlignment="1">
      <alignment horizontal="right"/>
    </xf>
    <xf numFmtId="0" fontId="92" fillId="0" borderId="0" xfId="158" applyNumberFormat="1" applyFont="1" applyFill="1" applyBorder="1" applyAlignment="1">
      <alignment horizontal="right"/>
    </xf>
    <xf numFmtId="0" fontId="91" fillId="0" borderId="0" xfId="154" applyFill="1"/>
    <xf numFmtId="170" fontId="91" fillId="0" borderId="0" xfId="154" applyNumberFormat="1" applyFill="1"/>
    <xf numFmtId="170" fontId="91" fillId="0" borderId="0" xfId="154" applyNumberFormat="1" applyFill="1" applyBorder="1"/>
    <xf numFmtId="170" fontId="91" fillId="0" borderId="0" xfId="154" applyNumberFormat="1" applyFill="1" applyAlignment="1">
      <alignment horizontal="center"/>
    </xf>
    <xf numFmtId="170" fontId="91" fillId="0" borderId="0" xfId="154" applyNumberFormat="1" applyFill="1" applyBorder="1" applyAlignment="1">
      <alignment horizontal="center"/>
    </xf>
    <xf numFmtId="0" fontId="91" fillId="0" borderId="3" xfId="154" applyFont="1" applyFill="1" applyBorder="1" applyAlignment="1">
      <alignment horizontal="left"/>
    </xf>
    <xf numFmtId="0" fontId="91" fillId="0" borderId="0" xfId="154" applyFont="1" applyFill="1" applyAlignment="1">
      <alignment horizontal="left"/>
    </xf>
    <xf numFmtId="0" fontId="91" fillId="0" borderId="1" xfId="154" applyFont="1" applyFill="1" applyBorder="1" applyAlignment="1">
      <alignment horizontal="left"/>
    </xf>
    <xf numFmtId="0" fontId="91" fillId="0" borderId="2" xfId="154" applyFont="1" applyFill="1" applyBorder="1" applyAlignment="1">
      <alignment horizontal="left"/>
    </xf>
    <xf numFmtId="0" fontId="52" fillId="0" borderId="0" xfId="0" applyFont="1" applyProtection="1">
      <protection locked="0"/>
    </xf>
    <xf numFmtId="0" fontId="52" fillId="0" borderId="0" xfId="0" applyFont="1" applyBorder="1" applyProtection="1">
      <protection locked="0"/>
    </xf>
    <xf numFmtId="0" fontId="25" fillId="0" borderId="0" xfId="0" applyFont="1" applyFill="1" applyAlignment="1" applyProtection="1">
      <alignment horizontal="right"/>
      <protection locked="0"/>
    </xf>
    <xf numFmtId="0" fontId="22" fillId="0" borderId="0" xfId="0" applyFont="1" applyBorder="1"/>
    <xf numFmtId="0" fontId="0" fillId="0" borderId="0" xfId="0" applyBorder="1"/>
    <xf numFmtId="0" fontId="63" fillId="0" borderId="0" xfId="0" applyFont="1"/>
    <xf numFmtId="0" fontId="63" fillId="0" borderId="0" xfId="0" applyFont="1" applyBorder="1"/>
    <xf numFmtId="0" fontId="65" fillId="0" borderId="0" xfId="0" applyFont="1" applyBorder="1" applyAlignment="1" applyProtection="1">
      <alignment horizontal="right"/>
      <protection locked="0"/>
    </xf>
    <xf numFmtId="168" fontId="29" fillId="0" borderId="0" xfId="6" applyNumberFormat="1" applyFont="1" applyFill="1" applyAlignment="1">
      <alignment horizontal="left"/>
    </xf>
    <xf numFmtId="168" fontId="21" fillId="0" borderId="0" xfId="1" applyNumberFormat="1" applyFont="1" applyFill="1" applyBorder="1" applyAlignment="1" applyProtection="1">
      <alignment horizontal="right"/>
      <protection locked="0"/>
    </xf>
    <xf numFmtId="168" fontId="21" fillId="0" borderId="0" xfId="0" applyNumberFormat="1" applyFont="1" applyFill="1" applyProtection="1">
      <protection locked="0"/>
    </xf>
    <xf numFmtId="0" fontId="40" fillId="0" borderId="0" xfId="0" applyFont="1"/>
    <xf numFmtId="0" fontId="25" fillId="0" borderId="0" xfId="0" applyFont="1" applyFill="1" applyBorder="1" applyAlignment="1">
      <alignment horizontal="right"/>
    </xf>
    <xf numFmtId="0" fontId="24" fillId="0" borderId="0" xfId="0" applyFont="1" applyAlignment="1" applyProtection="1">
      <alignment horizontal="right"/>
      <protection locked="0"/>
    </xf>
    <xf numFmtId="0" fontId="24" fillId="0" borderId="1" xfId="0" applyFont="1" applyBorder="1" applyAlignment="1" applyProtection="1">
      <alignment horizontal="right"/>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2" fillId="0" borderId="1" xfId="0" applyFont="1" applyBorder="1" applyAlignment="1" applyProtection="1">
      <alignment horizontal="center"/>
      <protection locked="0"/>
    </xf>
    <xf numFmtId="0" fontId="52" fillId="0" borderId="0" xfId="0" applyFont="1" applyBorder="1" applyAlignment="1" applyProtection="1">
      <alignment horizontal="center"/>
      <protection locked="0"/>
    </xf>
    <xf numFmtId="0" fontId="24" fillId="0" borderId="0" xfId="0" applyFont="1" applyProtection="1">
      <protection locked="0"/>
    </xf>
    <xf numFmtId="43" fontId="52" fillId="0" borderId="0" xfId="0" applyNumberFormat="1" applyFont="1" applyFill="1" applyProtection="1"/>
    <xf numFmtId="43" fontId="52" fillId="0" borderId="0" xfId="0" applyNumberFormat="1" applyFont="1" applyFill="1" applyProtection="1">
      <protection locked="0"/>
    </xf>
    <xf numFmtId="0" fontId="23" fillId="0" borderId="0" xfId="0" applyFont="1" applyBorder="1" applyAlignment="1" applyProtection="1">
      <alignment horizontal="center"/>
      <protection locked="0"/>
    </xf>
    <xf numFmtId="0" fontId="23" fillId="0" borderId="0" xfId="0" applyFont="1"/>
    <xf numFmtId="0" fontId="63" fillId="0" borderId="0" xfId="0" applyFont="1" applyFill="1"/>
    <xf numFmtId="0" fontId="29" fillId="0" borderId="0" xfId="6"/>
    <xf numFmtId="164" fontId="52" fillId="0" borderId="0" xfId="1" applyNumberFormat="1" applyFont="1" applyAlignment="1" applyProtection="1">
      <alignment horizontal="center"/>
      <protection locked="0"/>
    </xf>
    <xf numFmtId="164" fontId="52" fillId="0" borderId="1" xfId="1" applyNumberFormat="1" applyFont="1" applyBorder="1" applyAlignment="1" applyProtection="1">
      <alignment horizontal="center" vertical="center"/>
      <protection locked="0"/>
    </xf>
    <xf numFmtId="164" fontId="52" fillId="0" borderId="1" xfId="1" applyNumberFormat="1" applyFont="1" applyBorder="1" applyAlignment="1" applyProtection="1">
      <alignment horizontal="center"/>
      <protection locked="0"/>
    </xf>
    <xf numFmtId="164" fontId="52" fillId="0" borderId="0" xfId="1" applyNumberFormat="1" applyFont="1" applyBorder="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7" fillId="0" borderId="1" xfId="6" applyNumberFormat="1" applyFont="1" applyBorder="1" applyAlignment="1">
      <alignment horizontal="center"/>
    </xf>
    <xf numFmtId="0" fontId="58" fillId="0" borderId="0" xfId="7" applyFont="1" applyAlignment="1">
      <alignment horizontal="left"/>
    </xf>
    <xf numFmtId="0" fontId="58" fillId="0" borderId="0" xfId="7" quotePrefix="1" applyFont="1" applyAlignment="1">
      <alignment horizontal="center"/>
    </xf>
    <xf numFmtId="170" fontId="60" fillId="0" borderId="0" xfId="7" applyNumberFormat="1" applyFont="1"/>
    <xf numFmtId="0" fontId="57" fillId="0" borderId="0" xfId="6" applyFont="1"/>
    <xf numFmtId="0" fontId="57" fillId="0" borderId="0" xfId="6" applyFont="1" applyAlignment="1">
      <alignment horizontal="center"/>
    </xf>
    <xf numFmtId="170" fontId="57" fillId="0" borderId="0" xfId="6" applyNumberFormat="1" applyFont="1"/>
    <xf numFmtId="0" fontId="57" fillId="0" borderId="0" xfId="8" applyFont="1" applyAlignment="1">
      <alignment horizontal="center"/>
    </xf>
    <xf numFmtId="0" fontId="57" fillId="0" borderId="1" xfId="6" applyFont="1" applyBorder="1" applyAlignment="1">
      <alignment horizontal="center"/>
    </xf>
    <xf numFmtId="0" fontId="58" fillId="0" borderId="1" xfId="6" applyFont="1" applyBorder="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0" fontId="58" fillId="0" borderId="4" xfId="6" applyFont="1" applyBorder="1" applyAlignment="1">
      <alignment horizontal="center"/>
    </xf>
    <xf numFmtId="0" fontId="58" fillId="0" borderId="4" xfId="8" quotePrefix="1" applyFont="1" applyBorder="1" applyAlignment="1">
      <alignment horizontal="center"/>
    </xf>
    <xf numFmtId="0" fontId="58" fillId="0" borderId="0" xfId="8" quotePrefix="1" applyFont="1" applyAlignment="1">
      <alignment horizontal="center"/>
    </xf>
    <xf numFmtId="0" fontId="58" fillId="0" borderId="2" xfId="8" applyFont="1" applyBorder="1" applyAlignment="1">
      <alignment horizontal="center"/>
    </xf>
    <xf numFmtId="170" fontId="57" fillId="0" borderId="0" xfId="6" applyNumberFormat="1" applyFont="1" applyAlignment="1">
      <alignment horizontal="center"/>
    </xf>
    <xf numFmtId="0" fontId="57" fillId="0" borderId="0" xfId="6" applyFont="1" applyAlignment="1">
      <alignment horizontal="left"/>
    </xf>
    <xf numFmtId="0" fontId="57" fillId="0" borderId="0" xfId="6" quotePrefix="1" applyFont="1" applyAlignment="1">
      <alignment horizontal="center"/>
    </xf>
    <xf numFmtId="170" fontId="60" fillId="0" borderId="0" xfId="7" applyNumberFormat="1" applyFont="1" applyAlignment="1">
      <alignment horizontal="right"/>
    </xf>
    <xf numFmtId="164" fontId="52" fillId="0" borderId="0" xfId="1" applyNumberFormat="1" applyFont="1" applyFill="1" applyProtection="1">
      <protection locked="0"/>
    </xf>
    <xf numFmtId="9" fontId="52" fillId="0" borderId="0" xfId="5" applyFont="1" applyAlignment="1" applyProtection="1">
      <alignment horizontal="center"/>
      <protection locked="0"/>
    </xf>
    <xf numFmtId="173" fontId="57" fillId="0" borderId="0" xfId="6" applyNumberFormat="1" applyFont="1" applyFill="1" applyBorder="1" applyAlignment="1">
      <alignment horizontal="right"/>
    </xf>
    <xf numFmtId="0" fontId="40" fillId="0" borderId="0" xfId="144" applyFont="1"/>
    <xf numFmtId="0" fontId="16" fillId="0" borderId="0" xfId="0" applyFont="1" applyFill="1" applyProtection="1">
      <protection locked="0"/>
    </xf>
    <xf numFmtId="168" fontId="29" fillId="0" borderId="0" xfId="6" applyNumberFormat="1" applyFill="1" applyAlignment="1">
      <alignment horizontal="center"/>
    </xf>
    <xf numFmtId="0" fontId="29" fillId="0" borderId="0" xfId="6" applyFill="1"/>
    <xf numFmtId="170" fontId="29" fillId="0" borderId="0" xfId="6" applyNumberFormat="1" applyFill="1" applyAlignment="1">
      <alignment horizontal="center"/>
    </xf>
    <xf numFmtId="0" fontId="29" fillId="0" borderId="3" xfId="6" applyFont="1" applyFill="1" applyBorder="1" applyAlignment="1">
      <alignment horizontal="left"/>
    </xf>
    <xf numFmtId="168" fontId="29" fillId="0" borderId="3" xfId="6" applyNumberFormat="1" applyFill="1" applyBorder="1" applyAlignment="1">
      <alignment horizontal="center"/>
    </xf>
    <xf numFmtId="168"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68" fontId="29" fillId="0" borderId="1" xfId="6" applyNumberFormat="1" applyFill="1" applyBorder="1" applyAlignment="1">
      <alignment horizontal="center"/>
    </xf>
    <xf numFmtId="164" fontId="16" fillId="0" borderId="0" xfId="235" applyNumberFormat="1" applyFont="1" applyFill="1" applyBorder="1" applyAlignment="1" applyProtection="1">
      <alignment horizontal="right"/>
      <protection locked="0"/>
    </xf>
    <xf numFmtId="168" fontId="29" fillId="0" borderId="0" xfId="6" applyNumberFormat="1" applyFont="1" applyFill="1" applyAlignment="1">
      <alignment horizontal="center"/>
    </xf>
    <xf numFmtId="168" fontId="29" fillId="0" borderId="0" xfId="6" applyNumberFormat="1" applyFont="1" applyFill="1" applyBorder="1" applyAlignment="1">
      <alignment horizontal="center"/>
    </xf>
    <xf numFmtId="0" fontId="29" fillId="0" borderId="2" xfId="6" applyFont="1" applyFill="1" applyBorder="1" applyAlignment="1">
      <alignment horizontal="left"/>
    </xf>
    <xf numFmtId="168" fontId="29" fillId="0" borderId="2" xfId="6" applyNumberFormat="1" applyFill="1" applyBorder="1" applyAlignment="1">
      <alignment horizontal="center"/>
    </xf>
    <xf numFmtId="172" fontId="29" fillId="0" borderId="0" xfId="6" applyNumberFormat="1" applyFill="1" applyAlignment="1"/>
    <xf numFmtId="172" fontId="16" fillId="0" borderId="0" xfId="0" applyNumberFormat="1" applyFont="1" applyFill="1" applyProtection="1">
      <protection locked="0"/>
    </xf>
    <xf numFmtId="172" fontId="29" fillId="0" borderId="0" xfId="6" applyNumberFormat="1" applyFont="1" applyFill="1" applyBorder="1" applyAlignment="1">
      <alignment horizontal="center"/>
    </xf>
    <xf numFmtId="172" fontId="29" fillId="0" borderId="0" xfId="6" applyNumberFormat="1" applyFill="1" applyBorder="1" applyAlignment="1">
      <alignment horizontal="center"/>
    </xf>
    <xf numFmtId="172" fontId="29" fillId="0" borderId="0" xfId="6" applyNumberFormat="1" applyFill="1" applyBorder="1" applyAlignment="1"/>
    <xf numFmtId="172" fontId="29" fillId="0" borderId="2" xfId="6" applyNumberFormat="1" applyFont="1" applyFill="1" applyBorder="1" applyAlignment="1">
      <alignment horizontal="left"/>
    </xf>
    <xf numFmtId="173" fontId="29" fillId="0" borderId="0" xfId="6" applyNumberFormat="1" applyFont="1" applyAlignment="1">
      <alignment horizontal="right"/>
    </xf>
    <xf numFmtId="173" fontId="29" fillId="0" borderId="2" xfId="6" applyNumberFormat="1" applyFont="1" applyBorder="1" applyAlignment="1">
      <alignment horizontal="right"/>
    </xf>
    <xf numFmtId="43" fontId="29" fillId="0" borderId="0" xfId="235" applyFont="1" applyAlignment="1">
      <alignment horizontal="right"/>
    </xf>
    <xf numFmtId="0" fontId="52" fillId="0" borderId="0" xfId="0" applyFont="1" applyProtection="1">
      <protection locked="0"/>
    </xf>
    <xf numFmtId="0" fontId="52" fillId="0" borderId="0" xfId="0" applyFont="1" applyAlignment="1" applyProtection="1">
      <alignment horizontal="center"/>
      <protection locked="0"/>
    </xf>
    <xf numFmtId="0" fontId="58" fillId="0" borderId="0" xfId="7" applyFont="1" applyAlignment="1">
      <alignment horizontal="left"/>
    </xf>
    <xf numFmtId="0" fontId="58" fillId="0" borderId="0" xfId="7" quotePrefix="1" applyFont="1" applyAlignment="1">
      <alignment horizontal="center"/>
    </xf>
    <xf numFmtId="0" fontId="57" fillId="0" borderId="0" xfId="6" applyFont="1"/>
    <xf numFmtId="0" fontId="57" fillId="0" borderId="0" xfId="6" applyFont="1" applyAlignment="1">
      <alignment horizontal="center"/>
    </xf>
    <xf numFmtId="0" fontId="57" fillId="0" borderId="0" xfId="8" applyFont="1" applyAlignment="1">
      <alignment horizontal="left"/>
    </xf>
    <xf numFmtId="0" fontId="57" fillId="0" borderId="0" xfId="8" applyFont="1" applyAlignment="1">
      <alignment horizontal="center"/>
    </xf>
    <xf numFmtId="0" fontId="57" fillId="0" borderId="1" xfId="6" applyFont="1" applyBorder="1" applyAlignment="1">
      <alignment horizontal="center"/>
    </xf>
    <xf numFmtId="0" fontId="58" fillId="0" borderId="0" xfId="6" applyFont="1" applyAlignment="1">
      <alignment horizontal="left"/>
    </xf>
    <xf numFmtId="0" fontId="58" fillId="0" borderId="1" xfId="6" applyFont="1" applyBorder="1" applyAlignment="1">
      <alignment horizontal="center"/>
    </xf>
    <xf numFmtId="0" fontId="57" fillId="0" borderId="0" xfId="8" quotePrefix="1" applyFont="1" applyAlignment="1">
      <alignment horizontal="center"/>
    </xf>
    <xf numFmtId="0" fontId="58" fillId="0" borderId="4" xfId="6"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0" fontId="58" fillId="0" borderId="2" xfId="8" applyFont="1" applyBorder="1" applyAlignment="1">
      <alignment horizontal="center"/>
    </xf>
    <xf numFmtId="0" fontId="24" fillId="0" borderId="0" xfId="0" applyFont="1" applyAlignment="1" applyProtection="1">
      <alignment horizontal="right"/>
      <protection locked="0"/>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alignment horizontal="center"/>
      <protection locked="0"/>
    </xf>
    <xf numFmtId="0" fontId="57" fillId="0" borderId="0" xfId="6" applyNumberFormat="1" applyFont="1"/>
    <xf numFmtId="0" fontId="57" fillId="0" borderId="0" xfId="6" applyNumberFormat="1" applyFont="1" applyAlignment="1">
      <alignment horizontal="center"/>
    </xf>
    <xf numFmtId="0" fontId="58" fillId="0" borderId="0" xfId="8" applyNumberFormat="1" applyFont="1" applyAlignment="1">
      <alignment horizontal="right"/>
    </xf>
    <xf numFmtId="0" fontId="58" fillId="0" borderId="0" xfId="7" applyFont="1" applyAlignment="1">
      <alignment horizontal="left"/>
    </xf>
    <xf numFmtId="0" fontId="58" fillId="0" borderId="0" xfId="7" quotePrefix="1" applyFont="1" applyAlignment="1">
      <alignment horizontal="center"/>
    </xf>
    <xf numFmtId="0" fontId="57" fillId="0" borderId="0" xfId="6" applyFont="1"/>
    <xf numFmtId="0" fontId="57" fillId="0" borderId="0" xfId="6" applyFont="1" applyAlignment="1">
      <alignment horizontal="center"/>
    </xf>
    <xf numFmtId="0" fontId="57" fillId="0" borderId="0" xfId="8" applyFont="1" applyAlignment="1">
      <alignment horizontal="left"/>
    </xf>
    <xf numFmtId="0" fontId="57" fillId="0" borderId="0" xfId="8" applyFont="1" applyAlignment="1">
      <alignment horizontal="center"/>
    </xf>
    <xf numFmtId="170" fontId="57" fillId="0" borderId="0" xfId="6" applyNumberFormat="1" applyFont="1" applyAlignment="1">
      <alignment horizontal="right"/>
    </xf>
    <xf numFmtId="0" fontId="57" fillId="0" borderId="0" xfId="8" quotePrefix="1" applyFont="1" applyAlignment="1">
      <alignment horizontal="center"/>
    </xf>
    <xf numFmtId="0" fontId="58" fillId="0" borderId="4" xfId="6" applyFont="1" applyBorder="1" applyAlignment="1">
      <alignment horizontal="center"/>
    </xf>
    <xf numFmtId="0" fontId="58" fillId="0" borderId="0" xfId="8" applyFont="1" applyAlignment="1">
      <alignment horizontal="left"/>
    </xf>
    <xf numFmtId="0" fontId="58" fillId="0" borderId="4" xfId="8" quotePrefix="1" applyFont="1" applyBorder="1" applyAlignment="1">
      <alignment horizontal="center"/>
    </xf>
    <xf numFmtId="0" fontId="58" fillId="0" borderId="0" xfId="8" quotePrefix="1" applyFont="1" applyAlignment="1">
      <alignment horizontal="left"/>
    </xf>
    <xf numFmtId="0" fontId="58" fillId="0" borderId="0" xfId="8" quotePrefix="1" applyFont="1" applyAlignment="1">
      <alignment horizontal="center"/>
    </xf>
    <xf numFmtId="0" fontId="58" fillId="0" borderId="2" xfId="8" applyFont="1" applyBorder="1" applyAlignment="1">
      <alignment horizontal="center"/>
    </xf>
    <xf numFmtId="170" fontId="60" fillId="0" borderId="0" xfId="7" applyNumberFormat="1" applyFont="1" applyAlignment="1">
      <alignment horizontal="right"/>
    </xf>
    <xf numFmtId="0" fontId="58" fillId="0" borderId="4" xfId="6" quotePrefix="1" applyFont="1" applyBorder="1" applyAlignment="1">
      <alignment horizontal="center"/>
    </xf>
    <xf numFmtId="0" fontId="24" fillId="0" borderId="1" xfId="0" quotePrefix="1" applyFont="1" applyBorder="1" applyAlignment="1" applyProtection="1">
      <alignment horizontal="right"/>
      <protection locked="0"/>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5" fontId="16" fillId="0" borderId="0" xfId="1" applyNumberFormat="1" applyFont="1" applyFill="1"/>
    <xf numFmtId="165" fontId="16" fillId="0" borderId="1" xfId="1" applyNumberFormat="1" applyFont="1" applyFill="1" applyBorder="1"/>
    <xf numFmtId="0" fontId="25" fillId="0" borderId="0" xfId="0" applyFont="1"/>
    <xf numFmtId="0" fontId="25" fillId="0" borderId="3" xfId="0" applyFont="1" applyBorder="1" applyAlignment="1">
      <alignment horizontal="center"/>
    </xf>
    <xf numFmtId="43" fontId="25" fillId="0" borderId="3" xfId="1" applyNumberFormat="1" applyFont="1" applyFill="1" applyBorder="1"/>
    <xf numFmtId="0" fontId="16" fillId="0" borderId="0" xfId="0" applyFont="1" applyFill="1"/>
    <xf numFmtId="173" fontId="29" fillId="0" borderId="0" xfId="6" applyNumberFormat="1" applyFont="1" applyFill="1" applyAlignment="1">
      <alignment horizontal="right"/>
    </xf>
    <xf numFmtId="15" fontId="50" fillId="0" borderId="0" xfId="0" quotePrefix="1" applyNumberFormat="1" applyFont="1" applyAlignment="1"/>
    <xf numFmtId="164" fontId="24" fillId="0" borderId="0" xfId="1" applyNumberFormat="1" applyFont="1" applyFill="1" applyBorder="1" applyAlignment="1" applyProtection="1">
      <alignment horizontal="center"/>
      <protection locked="0"/>
    </xf>
    <xf numFmtId="0" fontId="58" fillId="0" borderId="0" xfId="6" applyFont="1" applyAlignment="1">
      <alignment horizontal="left"/>
    </xf>
    <xf numFmtId="173" fontId="57" fillId="0" borderId="0" xfId="6" applyNumberFormat="1" applyFont="1" applyAlignment="1">
      <alignment horizontal="right"/>
    </xf>
    <xf numFmtId="0" fontId="57" fillId="0" borderId="0" xfId="6" applyFont="1" applyAlignment="1">
      <alignment horizontal="left"/>
    </xf>
    <xf numFmtId="0" fontId="16" fillId="0" borderId="0" xfId="144" applyFont="1" applyFill="1"/>
    <xf numFmtId="168" fontId="35" fillId="0" borderId="6" xfId="6" applyNumberFormat="1" applyFont="1" applyBorder="1" applyAlignment="1">
      <alignment horizontal="right"/>
    </xf>
    <xf numFmtId="0" fontId="0" fillId="0" borderId="0" xfId="0"/>
    <xf numFmtId="0" fontId="16" fillId="0" borderId="0" xfId="0" applyFont="1"/>
    <xf numFmtId="164" fontId="16" fillId="0" borderId="0" xfId="1" applyNumberFormat="1" applyFont="1"/>
    <xf numFmtId="0" fontId="40" fillId="0" borderId="0" xfId="0" applyFont="1"/>
    <xf numFmtId="0" fontId="22" fillId="0" borderId="0" xfId="0" applyFont="1"/>
    <xf numFmtId="43" fontId="25" fillId="0" borderId="0" xfId="0" applyNumberFormat="1" applyFont="1" applyFill="1" applyBorder="1"/>
    <xf numFmtId="174" fontId="21" fillId="0" borderId="0" xfId="2" applyNumberFormat="1" applyFont="1" applyBorder="1"/>
    <xf numFmtId="179" fontId="21" fillId="0" borderId="0" xfId="2" applyNumberFormat="1" applyFont="1" applyBorder="1"/>
    <xf numFmtId="164" fontId="52" fillId="0" borderId="0" xfId="1" applyNumberFormat="1" applyFont="1" applyAlignment="1" applyProtection="1">
      <alignment horizontal="center"/>
      <protection locked="0"/>
    </xf>
    <xf numFmtId="164" fontId="67" fillId="0" borderId="0" xfId="1" applyNumberFormat="1" applyFont="1" applyBorder="1" applyAlignment="1">
      <alignment horizontal="right"/>
    </xf>
    <xf numFmtId="176" fontId="88" fillId="0" borderId="0" xfId="1" applyNumberFormat="1" applyFont="1" applyBorder="1" applyAlignment="1">
      <alignment horizontal="right"/>
    </xf>
    <xf numFmtId="167" fontId="63" fillId="0" borderId="0" xfId="5" applyNumberFormat="1" applyFont="1" applyBorder="1" applyAlignment="1">
      <alignment horizontal="right"/>
    </xf>
    <xf numFmtId="0" fontId="25" fillId="0" borderId="0" xfId="144" quotePrefix="1" applyFont="1" applyAlignment="1">
      <alignment horizontal="right"/>
    </xf>
    <xf numFmtId="0" fontId="16" fillId="0" borderId="0" xfId="144" applyFont="1" applyBorder="1" applyAlignment="1">
      <alignment horizontal="right"/>
    </xf>
    <xf numFmtId="0" fontId="25" fillId="0" borderId="0" xfId="144" applyFont="1" applyAlignment="1">
      <alignment horizontal="right"/>
    </xf>
    <xf numFmtId="0" fontId="25" fillId="0" borderId="0" xfId="144" applyFont="1" applyBorder="1" applyAlignment="1">
      <alignment horizontal="center"/>
    </xf>
    <xf numFmtId="0" fontId="25" fillId="0" borderId="1" xfId="144" applyFont="1" applyBorder="1" applyAlignment="1">
      <alignment horizontal="right"/>
    </xf>
    <xf numFmtId="0" fontId="25" fillId="0" borderId="0" xfId="144" applyFont="1" applyBorder="1" applyAlignment="1">
      <alignment horizontal="right"/>
    </xf>
    <xf numFmtId="0" fontId="25" fillId="0" borderId="1" xfId="144" applyFont="1" applyBorder="1" applyAlignment="1">
      <alignment horizontal="center"/>
    </xf>
    <xf numFmtId="166" fontId="16" fillId="0" borderId="0" xfId="144" applyNumberFormat="1" applyFont="1" applyBorder="1" applyAlignment="1">
      <alignment horizontal="center"/>
    </xf>
    <xf numFmtId="165" fontId="16" fillId="0" borderId="0" xfId="144" applyNumberFormat="1" applyFont="1"/>
    <xf numFmtId="165" fontId="16" fillId="0" borderId="0" xfId="144" applyNumberFormat="1" applyFont="1" applyFill="1"/>
    <xf numFmtId="0" fontId="27" fillId="0" borderId="0" xfId="144" applyFont="1" applyBorder="1" applyAlignment="1">
      <alignment horizontal="center"/>
    </xf>
    <xf numFmtId="165" fontId="16" fillId="0" borderId="0" xfId="144" applyNumberFormat="1" applyFont="1" applyBorder="1"/>
    <xf numFmtId="165" fontId="16" fillId="0" borderId="0" xfId="144" applyNumberFormat="1" applyFont="1" applyFill="1" applyBorder="1"/>
    <xf numFmtId="0" fontId="27" fillId="0" borderId="1" xfId="144" applyFont="1" applyBorder="1" applyAlignment="1">
      <alignment horizontal="center"/>
    </xf>
    <xf numFmtId="165" fontId="16" fillId="0" borderId="1" xfId="144" applyNumberFormat="1" applyFont="1" applyBorder="1"/>
    <xf numFmtId="165" fontId="16" fillId="0" borderId="0" xfId="1" applyNumberFormat="1" applyFont="1"/>
    <xf numFmtId="0" fontId="16" fillId="0" borderId="2" xfId="144" applyFont="1" applyBorder="1" applyAlignment="1">
      <alignment horizontal="center"/>
    </xf>
    <xf numFmtId="165" fontId="16" fillId="0" borderId="2" xfId="1" applyNumberFormat="1" applyFont="1" applyFill="1" applyBorder="1"/>
    <xf numFmtId="0" fontId="25" fillId="0" borderId="3" xfId="144" applyFont="1" applyBorder="1" applyAlignment="1">
      <alignment horizontal="center"/>
    </xf>
    <xf numFmtId="164" fontId="88" fillId="0" borderId="0" xfId="1" applyNumberFormat="1" applyFont="1" applyBorder="1" applyAlignment="1">
      <alignment horizontal="right"/>
    </xf>
    <xf numFmtId="0" fontId="16" fillId="0" borderId="0" xfId="415"/>
    <xf numFmtId="0" fontId="40" fillId="0" borderId="0" xfId="415" applyFont="1"/>
    <xf numFmtId="0" fontId="52" fillId="0" borderId="0" xfId="415" applyFont="1" applyBorder="1"/>
    <xf numFmtId="0" fontId="52" fillId="0" borderId="0" xfId="415" applyFont="1" applyFill="1" applyAlignment="1"/>
    <xf numFmtId="164" fontId="52" fillId="0" borderId="0" xfId="1" applyNumberFormat="1" applyFont="1" applyProtection="1">
      <protection locked="0"/>
    </xf>
    <xf numFmtId="164" fontId="52" fillId="0" borderId="0" xfId="1" applyNumberFormat="1" applyFont="1" applyFill="1" applyBorder="1"/>
    <xf numFmtId="0" fontId="23" fillId="0" borderId="0" xfId="415" applyFont="1" applyAlignment="1">
      <alignment horizontal="center"/>
    </xf>
    <xf numFmtId="0" fontId="23" fillId="0" borderId="0" xfId="415" applyFont="1" applyBorder="1" applyAlignment="1" applyProtection="1">
      <alignment horizontal="center"/>
      <protection locked="0"/>
    </xf>
    <xf numFmtId="0" fontId="23" fillId="0" borderId="0" xfId="415" applyFont="1"/>
    <xf numFmtId="9" fontId="23" fillId="0" borderId="1" xfId="5" applyFont="1" applyBorder="1" applyAlignment="1">
      <alignment horizontal="right"/>
    </xf>
    <xf numFmtId="0" fontId="23" fillId="0" borderId="1" xfId="415" applyFont="1" applyBorder="1"/>
    <xf numFmtId="0" fontId="64" fillId="0" borderId="0" xfId="6" applyFont="1" applyAlignment="1">
      <alignment horizontal="left" vertical="top"/>
    </xf>
    <xf numFmtId="0" fontId="40" fillId="0" borderId="0" xfId="415" applyFont="1" applyAlignment="1">
      <alignment horizontal="center"/>
    </xf>
    <xf numFmtId="0" fontId="40" fillId="0" borderId="0" xfId="415" applyFont="1" applyBorder="1"/>
    <xf numFmtId="0" fontId="64" fillId="0" borderId="0" xfId="6" applyFont="1" applyFill="1" applyAlignment="1">
      <alignment horizontal="left"/>
    </xf>
    <xf numFmtId="0" fontId="64" fillId="0" borderId="0" xfId="6" applyFont="1" applyAlignment="1">
      <alignment horizontal="left"/>
    </xf>
    <xf numFmtId="0" fontId="40" fillId="0" borderId="1" xfId="415" applyFont="1" applyBorder="1" applyAlignment="1">
      <alignment horizontal="center"/>
    </xf>
    <xf numFmtId="40" fontId="40" fillId="0" borderId="0" xfId="4" applyNumberFormat="1" applyFont="1" applyAlignment="1">
      <alignment horizontal="left"/>
    </xf>
    <xf numFmtId="0" fontId="40" fillId="0" borderId="0" xfId="415" applyFont="1" applyBorder="1" applyAlignment="1">
      <alignment horizontal="center"/>
    </xf>
    <xf numFmtId="43" fontId="57" fillId="0" borderId="0" xfId="1" applyFont="1" applyFill="1"/>
    <xf numFmtId="167" fontId="52" fillId="0" borderId="0" xfId="5" applyNumberFormat="1" applyFont="1" applyFill="1" applyBorder="1"/>
    <xf numFmtId="164" fontId="24" fillId="0" borderId="0" xfId="1" applyNumberFormat="1" applyFont="1" applyBorder="1" applyAlignment="1">
      <alignment horizontal="center"/>
    </xf>
    <xf numFmtId="0" fontId="24" fillId="0" borderId="0" xfId="415" quotePrefix="1" applyFont="1" applyBorder="1" applyAlignment="1" applyProtection="1">
      <alignment horizontal="right"/>
      <protection locked="0"/>
    </xf>
    <xf numFmtId="167" fontId="52" fillId="0" borderId="0" xfId="415" applyNumberFormat="1" applyFont="1" applyFill="1" applyAlignment="1"/>
    <xf numFmtId="0" fontId="52" fillId="0" borderId="0" xfId="415" applyFont="1" applyFill="1" applyAlignment="1">
      <alignment horizontal="right"/>
    </xf>
    <xf numFmtId="43" fontId="57" fillId="0" borderId="0" xfId="1" applyFont="1" applyAlignment="1">
      <alignment horizontal="right"/>
    </xf>
    <xf numFmtId="9" fontId="52" fillId="0" borderId="0" xfId="5" applyFont="1" applyAlignment="1">
      <alignment horizontal="right"/>
    </xf>
    <xf numFmtId="173" fontId="58" fillId="0" borderId="0" xfId="6" applyNumberFormat="1" applyFont="1" applyAlignment="1">
      <alignment horizontal="right"/>
    </xf>
    <xf numFmtId="173" fontId="52" fillId="0" borderId="0" xfId="5" applyNumberFormat="1" applyFont="1" applyBorder="1"/>
    <xf numFmtId="170" fontId="58" fillId="0" borderId="0" xfId="6" applyNumberFormat="1" applyFont="1" applyBorder="1"/>
    <xf numFmtId="0" fontId="23" fillId="0" borderId="2" xfId="415" applyFont="1" applyBorder="1" applyAlignment="1">
      <alignment horizontal="center"/>
    </xf>
    <xf numFmtId="167" fontId="52" fillId="0" borderId="1" xfId="5" applyNumberFormat="1" applyFont="1" applyBorder="1" applyProtection="1">
      <protection locked="0"/>
    </xf>
    <xf numFmtId="164" fontId="24" fillId="0" borderId="2" xfId="1" applyNumberFormat="1" applyFont="1" applyBorder="1"/>
    <xf numFmtId="164" fontId="24" fillId="0" borderId="2" xfId="1" applyNumberFormat="1" applyFont="1" applyFill="1" applyBorder="1"/>
    <xf numFmtId="164" fontId="40" fillId="0" borderId="0" xfId="1" applyNumberFormat="1" applyFont="1"/>
    <xf numFmtId="9" fontId="40" fillId="0" borderId="0" xfId="5" applyFont="1"/>
    <xf numFmtId="0" fontId="23" fillId="0" borderId="0" xfId="144" applyFont="1" applyBorder="1" applyAlignment="1" applyProtection="1">
      <alignment horizontal="center"/>
      <protection locked="0"/>
    </xf>
    <xf numFmtId="0" fontId="23" fillId="0" borderId="0" xfId="144" applyFont="1"/>
    <xf numFmtId="0" fontId="40" fillId="0" borderId="0" xfId="144" applyFont="1"/>
    <xf numFmtId="0" fontId="16" fillId="0" borderId="0" xfId="599"/>
    <xf numFmtId="170" fontId="57" fillId="0" borderId="0" xfId="6" applyNumberFormat="1" applyFont="1" applyBorder="1"/>
    <xf numFmtId="0" fontId="58" fillId="0" borderId="0" xfId="6" applyFont="1" applyAlignment="1">
      <alignment horizontal="left"/>
    </xf>
    <xf numFmtId="0" fontId="57" fillId="0" borderId="0" xfId="6" applyFont="1" applyAlignment="1">
      <alignment horizontal="left"/>
    </xf>
    <xf numFmtId="164" fontId="23" fillId="0" borderId="0" xfId="1" applyNumberFormat="1" applyFont="1" applyBorder="1" applyAlignment="1">
      <alignment horizontal="center"/>
    </xf>
    <xf numFmtId="9" fontId="23" fillId="0" borderId="0" xfId="5" applyFont="1" applyBorder="1" applyAlignment="1">
      <alignment horizontal="center"/>
    </xf>
    <xf numFmtId="164" fontId="23" fillId="0" borderId="0" xfId="1" applyNumberFormat="1" applyFont="1"/>
    <xf numFmtId="9" fontId="23" fillId="0" borderId="0" xfId="5" applyFont="1"/>
    <xf numFmtId="0" fontId="64" fillId="0" borderId="0" xfId="6" applyFont="1" applyAlignment="1">
      <alignment horizontal="left" vertical="top"/>
    </xf>
    <xf numFmtId="0" fontId="64" fillId="0" borderId="0" xfId="6" applyFont="1" applyFill="1" applyAlignment="1">
      <alignment horizontal="left"/>
    </xf>
    <xf numFmtId="0" fontId="64" fillId="0" borderId="0" xfId="6" applyFont="1" applyAlignment="1">
      <alignment horizontal="left"/>
    </xf>
    <xf numFmtId="167" fontId="52" fillId="0" borderId="0" xfId="5" applyNumberFormat="1" applyFont="1" applyBorder="1"/>
    <xf numFmtId="0" fontId="57" fillId="0" borderId="0" xfId="6" applyFont="1" applyAlignment="1">
      <alignment horizontal="left" vertical="top"/>
    </xf>
    <xf numFmtId="9" fontId="52" fillId="0" borderId="0" xfId="5" applyFont="1"/>
    <xf numFmtId="169" fontId="52" fillId="0" borderId="0" xfId="1" applyNumberFormat="1" applyFont="1"/>
    <xf numFmtId="173" fontId="57" fillId="0" borderId="1" xfId="6" applyNumberFormat="1" applyFont="1" applyBorder="1" applyAlignment="1">
      <alignment horizontal="right"/>
    </xf>
    <xf numFmtId="173" fontId="57" fillId="0" borderId="0" xfId="6" applyNumberFormat="1" applyFont="1" applyFill="1" applyAlignment="1">
      <alignment horizontal="right"/>
    </xf>
    <xf numFmtId="0" fontId="23" fillId="0" borderId="0" xfId="144" applyFont="1" applyBorder="1" applyAlignment="1" applyProtection="1">
      <alignment horizontal="center"/>
      <protection locked="0"/>
    </xf>
    <xf numFmtId="0" fontId="23" fillId="0" borderId="0" xfId="144" quotePrefix="1" applyFont="1" applyBorder="1" applyAlignment="1" applyProtection="1">
      <alignment horizontal="right"/>
      <protection locked="0"/>
    </xf>
    <xf numFmtId="0" fontId="23" fillId="0" borderId="0" xfId="144" applyFont="1"/>
    <xf numFmtId="0" fontId="40" fillId="0" borderId="0" xfId="144" applyFont="1"/>
    <xf numFmtId="0" fontId="40" fillId="0" borderId="0" xfId="144" applyFont="1" applyAlignment="1">
      <alignment horizontal="center"/>
    </xf>
    <xf numFmtId="0" fontId="52" fillId="0" borderId="0" xfId="144" applyFont="1"/>
    <xf numFmtId="0" fontId="31" fillId="0" borderId="0" xfId="6" applyFont="1" applyAlignment="1">
      <alignment horizontal="left"/>
    </xf>
    <xf numFmtId="0" fontId="40" fillId="0" borderId="0" xfId="144" applyFont="1" applyBorder="1" applyAlignment="1">
      <alignment horizontal="center"/>
    </xf>
    <xf numFmtId="0" fontId="23" fillId="0" borderId="0" xfId="144" applyFont="1" applyBorder="1"/>
    <xf numFmtId="0" fontId="23" fillId="0" borderId="6" xfId="144" quotePrefix="1" applyFont="1" applyBorder="1" applyAlignment="1" applyProtection="1">
      <alignment horizontal="right"/>
      <protection locked="0"/>
    </xf>
    <xf numFmtId="15" fontId="23" fillId="0" borderId="0" xfId="144" quotePrefix="1" applyNumberFormat="1" applyFont="1" applyBorder="1" applyAlignment="1" applyProtection="1">
      <alignment horizontal="center"/>
      <protection locked="0"/>
    </xf>
    <xf numFmtId="0" fontId="23" fillId="0" borderId="0" xfId="144" quotePrefix="1" applyFont="1" applyBorder="1" applyAlignment="1" applyProtection="1">
      <alignment horizontal="center"/>
      <protection locked="0"/>
    </xf>
    <xf numFmtId="9" fontId="23" fillId="0" borderId="0" xfId="5" applyFont="1" applyBorder="1" applyAlignment="1">
      <alignment horizontal="right"/>
    </xf>
    <xf numFmtId="173" fontId="58" fillId="0" borderId="2" xfId="6" applyNumberFormat="1" applyFont="1" applyBorder="1" applyAlignment="1">
      <alignment horizontal="right"/>
    </xf>
    <xf numFmtId="0" fontId="23" fillId="0" borderId="0" xfId="144" applyFont="1" applyBorder="1" applyAlignment="1">
      <alignment horizontal="center"/>
    </xf>
    <xf numFmtId="0" fontId="23" fillId="0" borderId="2" xfId="144" applyFont="1" applyFill="1" applyBorder="1" applyAlignment="1">
      <alignment horizontal="center"/>
    </xf>
    <xf numFmtId="0" fontId="24" fillId="0" borderId="0" xfId="144" applyFont="1"/>
    <xf numFmtId="0" fontId="23" fillId="0" borderId="0" xfId="144" applyFont="1" applyBorder="1" applyAlignment="1" applyProtection="1">
      <alignment horizontal="right"/>
      <protection locked="0"/>
    </xf>
    <xf numFmtId="164" fontId="52" fillId="0" borderId="0" xfId="1" applyNumberFormat="1" applyFont="1" applyFill="1" applyBorder="1" applyProtection="1">
      <protection locked="0"/>
    </xf>
    <xf numFmtId="0" fontId="40" fillId="0" borderId="0" xfId="144" applyFont="1" applyFill="1" applyAlignment="1">
      <alignment horizontal="center"/>
    </xf>
    <xf numFmtId="173" fontId="58" fillId="0" borderId="2" xfId="6" applyNumberFormat="1" applyFont="1" applyFill="1" applyBorder="1" applyAlignment="1">
      <alignment horizontal="right"/>
    </xf>
    <xf numFmtId="10" fontId="23" fillId="0" borderId="0" xfId="5" applyNumberFormat="1" applyFont="1"/>
    <xf numFmtId="43" fontId="23" fillId="0" borderId="0" xfId="1" applyFont="1"/>
    <xf numFmtId="0" fontId="16" fillId="0" borderId="0" xfId="706"/>
    <xf numFmtId="0" fontId="23" fillId="0" borderId="0" xfId="706" applyFont="1" applyBorder="1" applyAlignment="1" applyProtection="1">
      <alignment horizontal="center"/>
      <protection locked="0"/>
    </xf>
    <xf numFmtId="0" fontId="23" fillId="0" borderId="0" xfId="706" quotePrefix="1" applyFont="1" applyBorder="1" applyAlignment="1" applyProtection="1">
      <alignment horizontal="right"/>
      <protection locked="0"/>
    </xf>
    <xf numFmtId="0" fontId="23" fillId="0" borderId="0" xfId="706" applyFont="1" applyBorder="1" applyAlignment="1" applyProtection="1">
      <alignment horizontal="right"/>
      <protection locked="0"/>
    </xf>
    <xf numFmtId="0" fontId="23" fillId="0" borderId="0" xfId="706" applyFont="1"/>
    <xf numFmtId="0" fontId="40" fillId="0" borderId="0" xfId="706" applyFont="1"/>
    <xf numFmtId="164" fontId="23" fillId="0" borderId="0" xfId="1" applyNumberFormat="1" applyFont="1"/>
    <xf numFmtId="9" fontId="23" fillId="0" borderId="0" xfId="5" applyFont="1"/>
    <xf numFmtId="0" fontId="40" fillId="0" borderId="0" xfId="706" applyFont="1" applyAlignment="1">
      <alignment horizontal="center"/>
    </xf>
    <xf numFmtId="0" fontId="57" fillId="0" borderId="0" xfId="6" applyFont="1" applyAlignment="1">
      <alignment horizontal="left"/>
    </xf>
    <xf numFmtId="0" fontId="52" fillId="0" borderId="0" xfId="706" applyFont="1"/>
    <xf numFmtId="0" fontId="23" fillId="0" borderId="0" xfId="706" applyFont="1" applyBorder="1"/>
    <xf numFmtId="167" fontId="52" fillId="0" borderId="0" xfId="5" applyNumberFormat="1" applyFont="1" applyBorder="1"/>
    <xf numFmtId="164" fontId="52" fillId="0" borderId="0" xfId="1" applyNumberFormat="1" applyFont="1"/>
    <xf numFmtId="9" fontId="52" fillId="0" borderId="0" xfId="5" applyFont="1"/>
    <xf numFmtId="164" fontId="40" fillId="0" borderId="0" xfId="1" applyNumberFormat="1" applyFont="1"/>
    <xf numFmtId="9" fontId="40" fillId="0" borderId="0" xfId="5" applyFont="1"/>
    <xf numFmtId="0" fontId="23" fillId="0" borderId="0" xfId="144" applyFont="1"/>
    <xf numFmtId="9" fontId="23" fillId="0" borderId="0" xfId="5" applyFont="1" applyBorder="1" applyAlignment="1">
      <alignment horizontal="right"/>
    </xf>
    <xf numFmtId="0" fontId="16" fillId="0" borderId="0" xfId="144"/>
    <xf numFmtId="0" fontId="23" fillId="0" borderId="0" xfId="706" applyFont="1" applyBorder="1" applyAlignment="1" applyProtection="1">
      <protection locked="0"/>
    </xf>
    <xf numFmtId="0" fontId="52" fillId="0" borderId="0" xfId="144" applyFont="1" applyBorder="1"/>
    <xf numFmtId="176" fontId="52" fillId="0" borderId="0" xfId="1" applyNumberFormat="1" applyFont="1" applyFill="1" applyAlignment="1">
      <alignment horizontal="right"/>
    </xf>
    <xf numFmtId="174" fontId="52" fillId="0" borderId="2" xfId="2" applyNumberFormat="1" applyFont="1" applyBorder="1"/>
    <xf numFmtId="170" fontId="57" fillId="0" borderId="2" xfId="6" applyNumberFormat="1" applyFont="1" applyFill="1" applyBorder="1" applyAlignment="1">
      <alignment horizontal="right"/>
    </xf>
    <xf numFmtId="0" fontId="24" fillId="0" borderId="0" xfId="144" applyFont="1" applyBorder="1" applyAlignment="1">
      <alignment horizontal="right"/>
    </xf>
    <xf numFmtId="165" fontId="102" fillId="0" borderId="0" xfId="186" applyNumberFormat="1" applyFont="1"/>
    <xf numFmtId="0" fontId="52" fillId="0" borderId="0" xfId="144" applyFont="1" applyBorder="1" applyAlignment="1">
      <alignment horizontal="left"/>
    </xf>
    <xf numFmtId="10" fontId="40" fillId="0" borderId="0" xfId="5" applyNumberFormat="1" applyFont="1"/>
    <xf numFmtId="0" fontId="69" fillId="0" borderId="0" xfId="144" applyFont="1" applyAlignment="1">
      <alignment vertical="center"/>
    </xf>
    <xf numFmtId="164" fontId="21" fillId="0" borderId="0" xfId="1" applyNumberFormat="1" applyFont="1" applyFill="1" applyAlignment="1">
      <alignment horizontal="center"/>
    </xf>
    <xf numFmtId="164" fontId="121" fillId="0" borderId="0" xfId="1" applyNumberFormat="1" applyFont="1" applyFill="1" applyBorder="1" applyAlignment="1" applyProtection="1">
      <alignment horizontal="center"/>
      <protection locked="0"/>
    </xf>
    <xf numFmtId="164" fontId="121" fillId="0" borderId="1" xfId="1" applyNumberFormat="1" applyFont="1" applyFill="1" applyBorder="1" applyAlignment="1" applyProtection="1">
      <alignment horizontal="center"/>
      <protection locked="0"/>
    </xf>
    <xf numFmtId="164" fontId="121" fillId="0" borderId="0" xfId="1" applyNumberFormat="1" applyFont="1" applyFill="1" applyAlignment="1" applyProtection="1">
      <alignment horizontal="center"/>
      <protection locked="0"/>
    </xf>
    <xf numFmtId="164" fontId="122" fillId="0" borderId="1" xfId="1" applyNumberFormat="1" applyFont="1" applyFill="1" applyBorder="1" applyAlignment="1" applyProtection="1">
      <alignment horizontal="center"/>
      <protection locked="0"/>
    </xf>
    <xf numFmtId="164" fontId="121" fillId="0" borderId="1" xfId="1" applyNumberFormat="1" applyFont="1" applyFill="1" applyBorder="1" applyAlignment="1" applyProtection="1">
      <alignment horizontal="center" vertical="center"/>
      <protection locked="0"/>
    </xf>
    <xf numFmtId="164" fontId="122" fillId="0" borderId="3" xfId="1" applyNumberFormat="1" applyFont="1" applyFill="1" applyBorder="1" applyAlignment="1" applyProtection="1">
      <alignment horizontal="center"/>
      <protection locked="0"/>
    </xf>
    <xf numFmtId="164" fontId="16" fillId="0" borderId="0" xfId="1" applyNumberFormat="1" applyFont="1" applyFill="1"/>
    <xf numFmtId="164" fontId="52" fillId="0" borderId="0" xfId="1" applyNumberFormat="1" applyFont="1" applyFill="1" applyAlignment="1" applyProtection="1">
      <alignment horizontal="center" vertical="center"/>
      <protection locked="0"/>
    </xf>
    <xf numFmtId="164" fontId="24" fillId="0" borderId="3" xfId="1" applyNumberFormat="1" applyFont="1" applyFill="1" applyBorder="1" applyAlignment="1" applyProtection="1">
      <alignment horizontal="center"/>
      <protection locked="0"/>
    </xf>
    <xf numFmtId="173" fontId="57" fillId="0" borderId="2" xfId="6" applyNumberFormat="1" applyFont="1" applyFill="1" applyBorder="1" applyAlignment="1">
      <alignment horizontal="right"/>
    </xf>
    <xf numFmtId="168" fontId="30" fillId="0" borderId="2" xfId="6" applyNumberFormat="1" applyFont="1" applyFill="1" applyBorder="1" applyAlignment="1">
      <alignment horizontal="right"/>
    </xf>
    <xf numFmtId="177" fontId="29" fillId="0" borderId="0" xfId="6" applyNumberFormat="1" applyFont="1" applyFill="1" applyAlignment="1">
      <alignment horizontal="right"/>
    </xf>
    <xf numFmtId="167" fontId="21" fillId="0" borderId="2" xfId="5" applyNumberFormat="1" applyFont="1" applyFill="1" applyBorder="1"/>
    <xf numFmtId="0" fontId="21" fillId="0" borderId="2" xfId="0" applyFont="1" applyFill="1" applyBorder="1"/>
    <xf numFmtId="164" fontId="52" fillId="0" borderId="1" xfId="1" applyNumberFormat="1" applyFont="1" applyFill="1" applyBorder="1" applyAlignment="1" applyProtection="1">
      <alignment horizontal="center"/>
      <protection locked="0"/>
    </xf>
    <xf numFmtId="164" fontId="24" fillId="0" borderId="3" xfId="1" applyNumberFormat="1" applyFont="1" applyFill="1" applyBorder="1" applyProtection="1">
      <protection locked="0"/>
    </xf>
    <xf numFmtId="164" fontId="52" fillId="0" borderId="1" xfId="1" applyNumberFormat="1" applyFont="1" applyFill="1" applyBorder="1" applyProtection="1">
      <protection locked="0"/>
    </xf>
    <xf numFmtId="164" fontId="24" fillId="0" borderId="0" xfId="1" applyNumberFormat="1" applyFont="1" applyFill="1" applyBorder="1" applyProtection="1">
      <protection locked="0"/>
    </xf>
    <xf numFmtId="164" fontId="24" fillId="0" borderId="2" xfId="1" applyNumberFormat="1" applyFont="1" applyFill="1" applyBorder="1" applyProtection="1">
      <protection locked="0"/>
    </xf>
    <xf numFmtId="43" fontId="29" fillId="0" borderId="0" xfId="1" applyFont="1" applyFill="1" applyAlignment="1">
      <alignment horizontal="right"/>
    </xf>
    <xf numFmtId="173" fontId="29" fillId="0" borderId="2" xfId="6" applyNumberFormat="1" applyFont="1" applyFill="1" applyBorder="1" applyAlignment="1">
      <alignment horizontal="right"/>
    </xf>
    <xf numFmtId="164" fontId="57" fillId="0" borderId="0" xfId="1" applyNumberFormat="1" applyFont="1" applyFill="1" applyAlignment="1">
      <alignment horizontal="right"/>
    </xf>
    <xf numFmtId="170" fontId="57" fillId="0" borderId="0" xfId="6" applyNumberFormat="1" applyFont="1" applyFill="1" applyAlignment="1">
      <alignment horizontal="center"/>
    </xf>
    <xf numFmtId="0" fontId="64" fillId="0" borderId="0" xfId="6" applyFont="1" applyFill="1" applyAlignment="1">
      <alignment horizontal="left" vertical="center"/>
    </xf>
    <xf numFmtId="0" fontId="64" fillId="0" borderId="0" xfId="6" applyFont="1" applyAlignment="1">
      <alignment horizontal="left" vertical="center"/>
    </xf>
    <xf numFmtId="0" fontId="25" fillId="0" borderId="0" xfId="0" applyFont="1" applyFill="1" applyAlignment="1">
      <alignment horizontal="right"/>
    </xf>
    <xf numFmtId="0" fontId="25" fillId="0" borderId="0" xfId="0" applyFont="1" applyBorder="1" applyAlignment="1">
      <alignment horizontal="right"/>
    </xf>
    <xf numFmtId="0" fontId="25" fillId="0" borderId="1" xfId="0" applyFont="1" applyBorder="1" applyAlignment="1">
      <alignment horizontal="right"/>
    </xf>
    <xf numFmtId="0" fontId="16" fillId="0" borderId="0" xfId="0" quotePrefix="1" applyFont="1" applyAlignment="1">
      <alignment horizontal="left"/>
    </xf>
    <xf numFmtId="0" fontId="16" fillId="0" borderId="0" xfId="0" quotePrefix="1" applyFont="1"/>
    <xf numFmtId="164" fontId="121" fillId="0" borderId="0" xfId="1112" applyNumberFormat="1" applyFont="1"/>
    <xf numFmtId="170" fontId="52" fillId="0" borderId="0" xfId="1" applyNumberFormat="1" applyFont="1" applyBorder="1" applyProtection="1">
      <protection locked="0"/>
    </xf>
    <xf numFmtId="173" fontId="52" fillId="0" borderId="0" xfId="1" applyNumberFormat="1" applyFont="1" applyBorder="1" applyProtection="1">
      <protection locked="0"/>
    </xf>
    <xf numFmtId="0" fontId="25" fillId="0" borderId="0" xfId="0" applyFont="1" applyFill="1" applyAlignment="1">
      <alignment horizontal="center"/>
    </xf>
    <xf numFmtId="0" fontId="23" fillId="0" borderId="0" xfId="0" applyFont="1" applyAlignment="1" applyProtection="1">
      <alignment horizontal="center"/>
      <protection locked="0"/>
    </xf>
    <xf numFmtId="0" fontId="24" fillId="0" borderId="0" xfId="0" applyFont="1" applyAlignment="1" applyProtection="1">
      <alignment horizontal="left" wrapText="1"/>
      <protection locked="0"/>
    </xf>
    <xf numFmtId="0" fontId="23" fillId="0" borderId="0" xfId="0" applyFont="1" applyAlignment="1">
      <alignment horizontal="center"/>
    </xf>
    <xf numFmtId="0" fontId="23" fillId="0" borderId="0" xfId="415" quotePrefix="1" applyFont="1" applyBorder="1" applyAlignment="1" applyProtection="1">
      <alignment horizontal="right"/>
      <protection locked="0"/>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8" fillId="55" borderId="0" xfId="0" applyFont="1" applyFill="1" applyAlignment="1"/>
    <xf numFmtId="0" fontId="41" fillId="55" borderId="0" xfId="0" applyFont="1" applyFill="1" applyAlignment="1"/>
    <xf numFmtId="0" fontId="27" fillId="55" borderId="0" xfId="0" applyFont="1" applyFill="1"/>
    <xf numFmtId="15" fontId="50" fillId="55" borderId="0" xfId="0" quotePrefix="1" applyNumberFormat="1" applyFont="1" applyFill="1" applyAlignment="1"/>
    <xf numFmtId="15" fontId="42" fillId="55" borderId="0" xfId="0" quotePrefix="1" applyNumberFormat="1" applyFont="1" applyFill="1" applyAlignment="1"/>
    <xf numFmtId="0" fontId="51" fillId="55" borderId="0" xfId="0" applyFont="1" applyFill="1" applyAlignment="1"/>
    <xf numFmtId="0" fontId="21" fillId="55" borderId="0" xfId="0" applyFont="1" applyFill="1" applyAlignment="1"/>
    <xf numFmtId="0" fontId="49" fillId="55" borderId="0" xfId="0" applyFont="1" applyFill="1" applyAlignment="1"/>
    <xf numFmtId="0" fontId="19" fillId="55" borderId="0" xfId="3" applyFill="1" applyAlignment="1" applyProtection="1"/>
    <xf numFmtId="0" fontId="38" fillId="55" borderId="0" xfId="0" applyFont="1" applyFill="1"/>
    <xf numFmtId="174" fontId="52" fillId="0" borderId="0" xfId="170" applyNumberFormat="1" applyFont="1"/>
    <xf numFmtId="176" fontId="52" fillId="0" borderId="0" xfId="1130" applyNumberFormat="1" applyFont="1" applyFill="1" applyAlignment="1">
      <alignment horizontal="right"/>
    </xf>
    <xf numFmtId="164" fontId="52" fillId="0" borderId="0" xfId="1130" applyNumberFormat="1" applyFont="1"/>
    <xf numFmtId="174" fontId="52" fillId="0" borderId="0" xfId="2" applyNumberFormat="1" applyFont="1" applyBorder="1"/>
    <xf numFmtId="0" fontId="40" fillId="0" borderId="0" xfId="1135" applyFont="1"/>
    <xf numFmtId="0" fontId="40" fillId="0" borderId="0" xfId="1135" applyFont="1" applyAlignment="1">
      <alignment horizontal="right"/>
    </xf>
    <xf numFmtId="9" fontId="52" fillId="0" borderId="0" xfId="148" applyFont="1"/>
    <xf numFmtId="174" fontId="52" fillId="0" borderId="2" xfId="170" applyNumberFormat="1" applyFont="1" applyBorder="1"/>
    <xf numFmtId="15" fontId="23" fillId="0" borderId="0" xfId="706" quotePrefix="1" applyNumberFormat="1" applyFont="1" applyBorder="1" applyAlignment="1">
      <alignment horizontal="center"/>
    </xf>
    <xf numFmtId="167" fontId="52" fillId="0" borderId="3" xfId="5" applyNumberFormat="1" applyFont="1" applyBorder="1"/>
    <xf numFmtId="0" fontId="23" fillId="0" borderId="0" xfId="706" applyFont="1" applyBorder="1" applyAlignment="1" applyProtection="1">
      <alignment horizontal="center"/>
      <protection locked="0"/>
    </xf>
    <xf numFmtId="9" fontId="23" fillId="0" borderId="0" xfId="148" applyFont="1" applyAlignment="1">
      <alignment horizontal="right"/>
    </xf>
    <xf numFmtId="0" fontId="23" fillId="0" borderId="0" xfId="706" applyFont="1" applyBorder="1" applyAlignment="1" applyProtection="1">
      <alignment horizontal="center"/>
      <protection locked="0"/>
    </xf>
    <xf numFmtId="0" fontId="25" fillId="0" borderId="0" xfId="0" applyFont="1" applyAlignment="1"/>
    <xf numFmtId="0" fontId="23" fillId="0" borderId="0" xfId="415" applyFont="1" applyBorder="1" applyAlignment="1" applyProtection="1">
      <alignment horizontal="center"/>
      <protection locked="0"/>
    </xf>
    <xf numFmtId="0" fontId="24" fillId="0" borderId="0" xfId="0" applyFont="1" applyAlignment="1" applyProtection="1">
      <alignment horizontal="right"/>
      <protection locked="0"/>
    </xf>
    <xf numFmtId="173" fontId="57" fillId="0" borderId="0" xfId="6" applyNumberFormat="1" applyFont="1" applyAlignment="1">
      <alignment horizontal="right"/>
    </xf>
    <xf numFmtId="164" fontId="52" fillId="0" borderId="0" xfId="1" applyNumberFormat="1" applyFont="1" applyAlignment="1" applyProtection="1">
      <alignment horizontal="center"/>
      <protection locked="0"/>
    </xf>
    <xf numFmtId="0" fontId="59" fillId="0" borderId="0" xfId="0" applyFont="1" applyFill="1" applyAlignment="1" applyProtection="1">
      <alignment horizontal="right"/>
      <protection locked="0"/>
    </xf>
    <xf numFmtId="0" fontId="23" fillId="0" borderId="0" xfId="415" quotePrefix="1" applyFont="1" applyBorder="1" applyAlignment="1" applyProtection="1">
      <protection locked="0"/>
    </xf>
    <xf numFmtId="0" fontId="24" fillId="0" borderId="0" xfId="144" applyFont="1" applyAlignment="1">
      <alignment horizontal="center"/>
    </xf>
    <xf numFmtId="0" fontId="40" fillId="0" borderId="0" xfId="706" applyFont="1"/>
    <xf numFmtId="0" fontId="16" fillId="0" borderId="0" xfId="706"/>
    <xf numFmtId="0" fontId="52" fillId="0" borderId="0" xfId="144" applyFont="1" applyBorder="1"/>
    <xf numFmtId="0" fontId="52" fillId="0" borderId="0" xfId="706" applyFont="1" applyAlignment="1">
      <alignment horizontal="center"/>
    </xf>
    <xf numFmtId="164" fontId="52" fillId="0" borderId="0" xfId="1" applyNumberFormat="1" applyFont="1"/>
    <xf numFmtId="176" fontId="52" fillId="0" borderId="0" xfId="1" applyNumberFormat="1" applyFont="1" applyFill="1" applyAlignment="1">
      <alignment horizontal="right"/>
    </xf>
    <xf numFmtId="164" fontId="52" fillId="0" borderId="0" xfId="706" applyNumberFormat="1" applyFont="1" applyAlignment="1">
      <alignment horizontal="center"/>
    </xf>
    <xf numFmtId="0" fontId="121" fillId="0" borderId="0" xfId="3695" applyFont="1" applyAlignment="1">
      <alignment horizontal="right"/>
    </xf>
    <xf numFmtId="0" fontId="40" fillId="0" borderId="0" xfId="706" applyFont="1" applyAlignment="1">
      <alignment horizontal="center"/>
    </xf>
    <xf numFmtId="164" fontId="57" fillId="0" borderId="0" xfId="6" applyNumberFormat="1" applyFont="1" applyAlignment="1">
      <alignment horizontal="left" vertical="top"/>
    </xf>
    <xf numFmtId="176" fontId="52" fillId="0" borderId="0" xfId="1130" applyNumberFormat="1" applyFont="1" applyFill="1" applyAlignment="1">
      <alignment horizontal="right"/>
    </xf>
    <xf numFmtId="0" fontId="40" fillId="0" borderId="0" xfId="1135" applyFont="1"/>
    <xf numFmtId="164" fontId="52" fillId="0" borderId="0" xfId="1130" applyNumberFormat="1" applyFont="1"/>
    <xf numFmtId="173" fontId="24" fillId="0" borderId="6" xfId="5" applyNumberFormat="1" applyFont="1" applyBorder="1" applyAlignment="1" applyProtection="1">
      <alignment horizontal="right"/>
      <protection locked="0"/>
    </xf>
    <xf numFmtId="167" fontId="24" fillId="0" borderId="6" xfId="5" applyNumberFormat="1" applyFont="1" applyFill="1" applyBorder="1" applyAlignment="1" applyProtection="1">
      <alignment horizontal="right"/>
      <protection locked="0"/>
    </xf>
    <xf numFmtId="0" fontId="52" fillId="0" borderId="0" xfId="0" applyFont="1" applyProtection="1">
      <protection locked="0"/>
    </xf>
    <xf numFmtId="164" fontId="67" fillId="0" borderId="0" xfId="1" applyNumberFormat="1" applyFont="1" applyFill="1" applyBorder="1" applyAlignment="1">
      <alignment horizontal="right"/>
    </xf>
    <xf numFmtId="0" fontId="63" fillId="0" borderId="0" xfId="0" applyFont="1" applyFill="1" applyBorder="1"/>
    <xf numFmtId="164" fontId="57" fillId="0" borderId="0" xfId="1" applyNumberFormat="1" applyFont="1" applyFill="1"/>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23" fillId="0" borderId="0" xfId="415" applyFont="1" applyBorder="1" applyAlignment="1" applyProtection="1">
      <alignment horizontal="center"/>
      <protection locked="0"/>
    </xf>
    <xf numFmtId="0" fontId="23" fillId="0" borderId="1" xfId="415" quotePrefix="1" applyFont="1" applyBorder="1" applyAlignment="1" applyProtection="1">
      <alignment horizontal="right"/>
      <protection locked="0"/>
    </xf>
    <xf numFmtId="0" fontId="25" fillId="0" borderId="1" xfId="0" applyFont="1" applyFill="1" applyBorder="1" applyAlignment="1">
      <alignment horizontal="right"/>
    </xf>
    <xf numFmtId="0" fontId="25" fillId="0" borderId="0" xfId="0" applyFont="1" applyBorder="1" applyAlignment="1">
      <alignment horizontal="right"/>
    </xf>
    <xf numFmtId="0" fontId="25" fillId="0" borderId="1" xfId="0" applyFont="1" applyBorder="1" applyAlignment="1">
      <alignment horizontal="right"/>
    </xf>
    <xf numFmtId="0" fontId="16" fillId="0" borderId="0" xfId="0" applyFont="1" applyFill="1" applyAlignment="1" applyProtection="1">
      <alignment horizontal="center"/>
      <protection locked="0"/>
    </xf>
    <xf numFmtId="0" fontId="24" fillId="0" borderId="0" xfId="0" applyFont="1" applyFill="1" applyAlignment="1" applyProtection="1">
      <alignment horizontal="right"/>
      <protection locked="0"/>
    </xf>
    <xf numFmtId="0" fontId="24" fillId="0" borderId="1" xfId="0" applyFont="1" applyFill="1" applyBorder="1" applyAlignment="1" applyProtection="1">
      <alignment horizontal="right"/>
      <protection locked="0"/>
    </xf>
    <xf numFmtId="0" fontId="52" fillId="0" borderId="1" xfId="0" applyFont="1" applyFill="1" applyBorder="1" applyAlignment="1" applyProtection="1">
      <alignment horizontal="center"/>
      <protection locked="0"/>
    </xf>
    <xf numFmtId="0" fontId="52" fillId="0"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24" fillId="0" borderId="3" xfId="0" applyFont="1" applyFill="1" applyBorder="1" applyAlignment="1" applyProtection="1">
      <alignment horizontal="center"/>
      <protection locked="0"/>
    </xf>
    <xf numFmtId="0" fontId="52" fillId="0" borderId="0" xfId="0" applyFont="1" applyFill="1" applyAlignment="1" applyProtection="1">
      <protection locked="0"/>
    </xf>
    <xf numFmtId="0" fontId="52" fillId="0" borderId="3" xfId="0" applyFont="1" applyFill="1" applyBorder="1" applyAlignment="1" applyProtection="1">
      <protection locked="0"/>
    </xf>
    <xf numFmtId="0" fontId="47" fillId="0" borderId="0" xfId="7" applyNumberFormat="1" applyFont="1" applyFill="1" applyAlignment="1">
      <alignment horizontal="center"/>
    </xf>
    <xf numFmtId="0" fontId="47" fillId="0" borderId="0" xfId="7" applyNumberFormat="1" applyFont="1" applyFill="1" applyAlignment="1">
      <alignment horizontal="centerContinuous"/>
    </xf>
    <xf numFmtId="0" fontId="35" fillId="0" borderId="0" xfId="6" applyNumberFormat="1" applyFont="1" applyFill="1" applyAlignment="1">
      <alignment horizontal="center"/>
    </xf>
    <xf numFmtId="0" fontId="35" fillId="0" borderId="0" xfId="6" applyNumberFormat="1" applyFont="1" applyFill="1"/>
    <xf numFmtId="0" fontId="35" fillId="0" borderId="0" xfId="6" applyNumberFormat="1" applyFont="1" applyFill="1" applyBorder="1"/>
    <xf numFmtId="0" fontId="35" fillId="0" borderId="1" xfId="6" applyNumberFormat="1" applyFont="1" applyFill="1" applyBorder="1" applyAlignment="1">
      <alignment horizontal="center"/>
    </xf>
    <xf numFmtId="0" fontId="33" fillId="0" borderId="0" xfId="10" quotePrefix="1" applyNumberFormat="1" applyFont="1" applyFill="1" applyBorder="1" applyAlignment="1">
      <alignment horizontal="center"/>
    </xf>
    <xf numFmtId="0" fontId="33" fillId="0" borderId="0" xfId="8" quotePrefix="1" applyFont="1" applyFill="1" applyAlignment="1">
      <alignment horizontal="center"/>
    </xf>
    <xf numFmtId="170" fontId="35" fillId="0" borderId="0" xfId="6" applyNumberFormat="1" applyFont="1" applyFill="1" applyAlignment="1">
      <alignment horizontal="center"/>
    </xf>
    <xf numFmtId="0" fontId="35" fillId="0" borderId="0" xfId="6" applyFont="1" applyFill="1"/>
    <xf numFmtId="170" fontId="35" fillId="0" borderId="0" xfId="6" applyNumberFormat="1" applyFont="1" applyFill="1"/>
    <xf numFmtId="0" fontId="35" fillId="0" borderId="0" xfId="6" applyFont="1" applyFill="1" applyAlignment="1">
      <alignment horizontal="center"/>
    </xf>
    <xf numFmtId="167" fontId="35" fillId="0" borderId="0" xfId="6" applyNumberFormat="1" applyFont="1" applyFill="1" applyBorder="1"/>
    <xf numFmtId="0" fontId="35" fillId="0" borderId="0" xfId="6" quotePrefix="1" applyFont="1" applyFill="1" applyAlignment="1">
      <alignment horizontal="center"/>
    </xf>
    <xf numFmtId="0" fontId="35" fillId="0" borderId="1" xfId="6" applyFont="1" applyFill="1" applyBorder="1" applyAlignment="1">
      <alignment horizontal="center"/>
    </xf>
    <xf numFmtId="168" fontId="35" fillId="0" borderId="6" xfId="6" applyNumberFormat="1" applyFont="1" applyFill="1" applyBorder="1" applyAlignment="1">
      <alignment horizontal="right"/>
    </xf>
    <xf numFmtId="170" fontId="35" fillId="0" borderId="0" xfId="6" applyNumberFormat="1" applyFont="1" applyFill="1" applyBorder="1"/>
    <xf numFmtId="170" fontId="35" fillId="0" borderId="0" xfId="6" quotePrefix="1" applyNumberFormat="1" applyFont="1" applyFill="1" applyBorder="1" applyAlignment="1">
      <alignment horizontal="fill"/>
    </xf>
    <xf numFmtId="0" fontId="30" fillId="0" borderId="2" xfId="6" applyFont="1" applyFill="1" applyBorder="1" applyAlignment="1">
      <alignment horizontal="center"/>
    </xf>
    <xf numFmtId="167" fontId="30" fillId="0" borderId="0" xfId="6" applyNumberFormat="1" applyFont="1" applyFill="1" applyBorder="1"/>
    <xf numFmtId="0" fontId="23" fillId="0" borderId="0" xfId="0" applyFont="1" applyFill="1" applyAlignment="1" applyProtection="1">
      <alignment horizontal="center"/>
      <protection locked="0"/>
    </xf>
    <xf numFmtId="0" fontId="24" fillId="0" borderId="1" xfId="0" applyFont="1" applyFill="1" applyBorder="1" applyAlignment="1" applyProtection="1">
      <alignment horizontal="center"/>
      <protection locked="0"/>
    </xf>
    <xf numFmtId="164" fontId="24" fillId="0" borderId="1" xfId="1" applyNumberFormat="1" applyFont="1" applyFill="1" applyBorder="1" applyAlignment="1" applyProtection="1">
      <alignment horizontal="center"/>
      <protection locked="0"/>
    </xf>
    <xf numFmtId="164" fontId="57" fillId="0" borderId="0" xfId="1" quotePrefix="1" applyNumberFormat="1" applyFont="1" applyFill="1" applyAlignment="1">
      <alignment horizontal="right"/>
    </xf>
    <xf numFmtId="164" fontId="58" fillId="0" borderId="4" xfId="1" applyNumberFormat="1" applyFont="1" applyFill="1" applyBorder="1" applyAlignment="1">
      <alignment horizontal="right"/>
    </xf>
    <xf numFmtId="164" fontId="62" fillId="0" borderId="0" xfId="1" applyNumberFormat="1" applyFont="1" applyFill="1" applyAlignment="1">
      <alignment horizontal="right"/>
    </xf>
    <xf numFmtId="164" fontId="58" fillId="0" borderId="0" xfId="1" applyNumberFormat="1" applyFont="1" applyFill="1" applyBorder="1" applyAlignment="1">
      <alignment horizontal="right"/>
    </xf>
    <xf numFmtId="164" fontId="58" fillId="0" borderId="2" xfId="1" applyNumberFormat="1" applyFont="1" applyFill="1" applyBorder="1" applyAlignment="1">
      <alignment horizontal="right"/>
    </xf>
    <xf numFmtId="180" fontId="57" fillId="0" borderId="0" xfId="1" applyNumberFormat="1" applyFont="1" applyFill="1" applyAlignment="1">
      <alignment horizontal="right"/>
    </xf>
    <xf numFmtId="0" fontId="22" fillId="0" borderId="0" xfId="0" applyFont="1" applyFill="1" applyAlignment="1">
      <alignment horizontal="left"/>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68" fontId="29" fillId="0" borderId="1" xfId="6" quotePrefix="1" applyNumberFormat="1" applyFont="1" applyBorder="1" applyAlignment="1">
      <alignment horizontal="right"/>
    </xf>
    <xf numFmtId="168" fontId="16" fillId="0" borderId="0" xfId="1" applyNumberFormat="1" applyFont="1" applyFill="1" applyBorder="1" applyAlignment="1" applyProtection="1">
      <alignment horizontal="right"/>
      <protection locked="0"/>
    </xf>
    <xf numFmtId="164" fontId="16" fillId="0" borderId="0" xfId="1" applyNumberFormat="1" applyFont="1" applyFill="1" applyBorder="1" applyAlignment="1" applyProtection="1">
      <alignment horizontal="right"/>
      <protection locked="0"/>
    </xf>
    <xf numFmtId="0" fontId="30" fillId="0" borderId="0" xfId="4902" applyNumberFormat="1" applyFont="1" applyFill="1" applyAlignment="1">
      <alignment horizontal="right"/>
    </xf>
    <xf numFmtId="170"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68" fontId="16" fillId="0" borderId="0" xfId="706" applyNumberFormat="1" applyFont="1" applyFill="1" applyProtection="1">
      <protection locked="0"/>
    </xf>
    <xf numFmtId="172" fontId="16" fillId="0" borderId="0" xfId="706" applyNumberFormat="1" applyFont="1" applyFill="1" applyProtection="1">
      <protection locked="0"/>
    </xf>
    <xf numFmtId="0" fontId="29" fillId="0" borderId="0" xfId="4894" applyFill="1"/>
    <xf numFmtId="170" fontId="29" fillId="0" borderId="0" xfId="4894" applyNumberFormat="1" applyFill="1"/>
    <xf numFmtId="170" fontId="29" fillId="0" borderId="0" xfId="4894" applyNumberFormat="1" applyFill="1" applyBorder="1" applyAlignment="1">
      <alignment horizontal="center"/>
    </xf>
    <xf numFmtId="0" fontId="16" fillId="0" borderId="0" xfId="706" applyFont="1"/>
    <xf numFmtId="0" fontId="54" fillId="0" borderId="0" xfId="706" applyFont="1" applyFill="1"/>
    <xf numFmtId="0" fontId="52" fillId="0" borderId="0" xfId="706" applyFont="1" applyFill="1"/>
    <xf numFmtId="0" fontId="52" fillId="0" borderId="1" xfId="706" applyFont="1" applyFill="1" applyBorder="1"/>
    <xf numFmtId="0" fontId="24" fillId="0" borderId="0" xfId="706" applyFont="1" applyFill="1"/>
    <xf numFmtId="164" fontId="25" fillId="0" borderId="0" xfId="1" applyNumberFormat="1" applyFont="1"/>
    <xf numFmtId="174" fontId="24" fillId="0" borderId="0" xfId="1" applyNumberFormat="1" applyFont="1" applyFill="1" applyBorder="1" applyAlignment="1">
      <alignment horizontal="center"/>
    </xf>
    <xf numFmtId="0" fontId="52" fillId="0" borderId="0" xfId="706" applyFont="1" applyFill="1" applyBorder="1"/>
    <xf numFmtId="0" fontId="55" fillId="0" borderId="0" xfId="706" applyFont="1" applyFill="1"/>
    <xf numFmtId="0" fontId="16" fillId="0" borderId="0" xfId="706" applyFont="1" applyFill="1"/>
    <xf numFmtId="0" fontId="16" fillId="0" borderId="0" xfId="706" applyAlignment="1"/>
    <xf numFmtId="0" fontId="45" fillId="0" borderId="0" xfId="706" applyFont="1" applyFill="1" applyAlignment="1">
      <alignment horizontal="left"/>
    </xf>
    <xf numFmtId="0" fontId="57" fillId="56" borderId="0" xfId="8" applyFont="1" applyFill="1" applyAlignment="1">
      <alignment horizontal="center"/>
    </xf>
    <xf numFmtId="164" fontId="57" fillId="56" borderId="0" xfId="1" applyNumberFormat="1" applyFont="1" applyFill="1" applyAlignment="1">
      <alignment horizontal="right"/>
    </xf>
    <xf numFmtId="0" fontId="61" fillId="56" borderId="0" xfId="0" applyFont="1" applyFill="1" applyAlignment="1" applyProtection="1">
      <alignment horizontal="center"/>
      <protection locked="0"/>
    </xf>
    <xf numFmtId="0" fontId="52" fillId="56" borderId="0" xfId="0" applyFont="1" applyFill="1" applyAlignment="1" applyProtection="1">
      <alignment horizontal="center"/>
      <protection locked="0"/>
    </xf>
    <xf numFmtId="0" fontId="57" fillId="56" borderId="1" xfId="6" applyFont="1" applyFill="1" applyBorder="1" applyAlignment="1">
      <alignment horizontal="center"/>
    </xf>
    <xf numFmtId="164" fontId="57" fillId="56" borderId="0" xfId="1" quotePrefix="1" applyNumberFormat="1" applyFont="1" applyFill="1" applyAlignment="1">
      <alignment horizontal="right"/>
    </xf>
    <xf numFmtId="0" fontId="58" fillId="56" borderId="1" xfId="6" applyFont="1" applyFill="1" applyBorder="1" applyAlignment="1">
      <alignment horizontal="center"/>
    </xf>
    <xf numFmtId="164" fontId="58" fillId="56" borderId="4" xfId="1" applyNumberFormat="1" applyFont="1" applyFill="1" applyBorder="1" applyAlignment="1">
      <alignment horizontal="right"/>
    </xf>
    <xf numFmtId="0" fontId="57" fillId="56" borderId="0" xfId="6" applyFont="1" applyFill="1" applyAlignment="1">
      <alignment horizontal="center"/>
    </xf>
    <xf numFmtId="0" fontId="57" fillId="56" borderId="0" xfId="8" quotePrefix="1" applyFont="1" applyFill="1" applyAlignment="1">
      <alignment horizontal="center"/>
    </xf>
    <xf numFmtId="0" fontId="58" fillId="56" borderId="4" xfId="6" applyFont="1" applyFill="1" applyBorder="1" applyAlignment="1">
      <alignment horizontal="center"/>
    </xf>
    <xf numFmtId="0" fontId="58" fillId="56" borderId="0" xfId="7" quotePrefix="1" applyFont="1" applyFill="1" applyAlignment="1">
      <alignment horizontal="center"/>
    </xf>
    <xf numFmtId="164" fontId="62" fillId="56" borderId="0" xfId="1" applyNumberFormat="1" applyFont="1" applyFill="1" applyAlignment="1">
      <alignment horizontal="right"/>
    </xf>
    <xf numFmtId="0" fontId="58" fillId="56" borderId="4" xfId="8" quotePrefix="1" applyFont="1" applyFill="1" applyBorder="1" applyAlignment="1">
      <alignment horizontal="center"/>
    </xf>
    <xf numFmtId="0" fontId="58" fillId="56" borderId="0" xfId="8" quotePrefix="1" applyFont="1" applyFill="1" applyAlignment="1">
      <alignment horizontal="center"/>
    </xf>
    <xf numFmtId="164" fontId="58" fillId="56" borderId="0" xfId="1" applyNumberFormat="1" applyFont="1" applyFill="1" applyBorder="1" applyAlignment="1">
      <alignment horizontal="right"/>
    </xf>
    <xf numFmtId="0" fontId="58" fillId="56" borderId="2" xfId="8" applyFont="1" applyFill="1" applyBorder="1" applyAlignment="1">
      <alignment horizontal="center"/>
    </xf>
    <xf numFmtId="164" fontId="58" fillId="56" borderId="2" xfId="1" applyNumberFormat="1" applyFont="1" applyFill="1" applyBorder="1" applyAlignment="1">
      <alignment horizontal="right"/>
    </xf>
    <xf numFmtId="170" fontId="57" fillId="56" borderId="0" xfId="6" applyNumberFormat="1" applyFont="1" applyFill="1" applyAlignment="1">
      <alignment horizontal="center"/>
    </xf>
    <xf numFmtId="0" fontId="57" fillId="56" borderId="0" xfId="6" quotePrefix="1" applyFont="1" applyFill="1" applyAlignment="1">
      <alignment horizontal="center"/>
    </xf>
    <xf numFmtId="180" fontId="57" fillId="56" borderId="0" xfId="1" applyNumberFormat="1" applyFont="1" applyFill="1" applyAlignment="1">
      <alignment horizontal="right"/>
    </xf>
    <xf numFmtId="0" fontId="30" fillId="56" borderId="0" xfId="4902" applyNumberFormat="1" applyFont="1" applyFill="1" applyBorder="1" applyAlignment="1">
      <alignment horizontal="right"/>
    </xf>
    <xf numFmtId="0" fontId="30" fillId="56" borderId="0" xfId="10" applyNumberFormat="1" applyFont="1" applyFill="1" applyAlignment="1">
      <alignment horizontal="right"/>
    </xf>
    <xf numFmtId="170" fontId="29" fillId="56" borderId="0" xfId="4894" applyNumberFormat="1" applyFill="1" applyBorder="1" applyAlignment="1">
      <alignment horizontal="center"/>
    </xf>
    <xf numFmtId="170" fontId="29" fillId="56" borderId="0" xfId="4894" applyNumberFormat="1" applyFill="1" applyAlignment="1">
      <alignment horizontal="center"/>
    </xf>
    <xf numFmtId="0" fontId="29" fillId="56" borderId="3" xfId="6" applyFont="1" applyFill="1" applyBorder="1" applyAlignment="1">
      <alignment horizontal="left"/>
    </xf>
    <xf numFmtId="168" fontId="29" fillId="56" borderId="3" xfId="6" applyNumberFormat="1" applyFill="1" applyBorder="1" applyAlignment="1">
      <alignment horizontal="center"/>
    </xf>
    <xf numFmtId="0" fontId="29" fillId="56" borderId="0" xfId="6" applyFont="1" applyFill="1" applyAlignment="1">
      <alignment horizontal="left"/>
    </xf>
    <xf numFmtId="168" fontId="29" fillId="56" borderId="0" xfId="6" applyNumberFormat="1" applyFill="1" applyAlignment="1">
      <alignment horizontal="center"/>
    </xf>
    <xf numFmtId="0" fontId="29" fillId="56" borderId="1" xfId="6" applyFont="1" applyFill="1" applyBorder="1" applyAlignment="1">
      <alignment horizontal="left"/>
    </xf>
    <xf numFmtId="168" fontId="29" fillId="56" borderId="1" xfId="6" applyNumberFormat="1" applyFill="1" applyBorder="1" applyAlignment="1">
      <alignment horizontal="center"/>
    </xf>
    <xf numFmtId="168" fontId="29" fillId="56" borderId="0" xfId="6" applyNumberFormat="1" applyFont="1" applyFill="1" applyAlignment="1">
      <alignment horizontal="left"/>
    </xf>
    <xf numFmtId="168" fontId="16" fillId="56" borderId="0" xfId="706" applyNumberFormat="1" applyFont="1" applyFill="1" applyProtection="1">
      <protection locked="0"/>
    </xf>
    <xf numFmtId="168" fontId="16" fillId="56" borderId="0" xfId="1" applyNumberFormat="1" applyFont="1" applyFill="1" applyBorder="1" applyAlignment="1" applyProtection="1">
      <alignment horizontal="right"/>
      <protection locked="0"/>
    </xf>
    <xf numFmtId="168" fontId="29" fillId="56" borderId="0" xfId="6" applyNumberFormat="1" applyFill="1" applyBorder="1" applyAlignment="1">
      <alignment horizontal="center"/>
    </xf>
    <xf numFmtId="0" fontId="16" fillId="56" borderId="0" xfId="706" applyFont="1" applyFill="1" applyProtection="1">
      <protection locked="0"/>
    </xf>
    <xf numFmtId="164" fontId="16" fillId="56" borderId="0" xfId="1" applyNumberFormat="1" applyFont="1" applyFill="1" applyBorder="1" applyAlignment="1" applyProtection="1">
      <alignment horizontal="right"/>
      <protection locked="0"/>
    </xf>
    <xf numFmtId="0" fontId="29" fillId="56" borderId="2" xfId="6" applyFont="1" applyFill="1" applyBorder="1" applyAlignment="1">
      <alignment horizontal="left"/>
    </xf>
    <xf numFmtId="168" fontId="29" fillId="56" borderId="2" xfId="6" applyNumberFormat="1" applyFill="1" applyBorder="1" applyAlignment="1">
      <alignment horizontal="center"/>
    </xf>
    <xf numFmtId="0" fontId="29" fillId="56" borderId="0" xfId="6" applyFill="1"/>
    <xf numFmtId="170" fontId="29" fillId="56" borderId="0" xfId="6" applyNumberFormat="1" applyFill="1" applyAlignment="1">
      <alignment horizontal="center"/>
    </xf>
    <xf numFmtId="172" fontId="16" fillId="56" borderId="0" xfId="706" applyNumberFormat="1" applyFont="1" applyFill="1" applyProtection="1">
      <protection locked="0"/>
    </xf>
    <xf numFmtId="43" fontId="29" fillId="56" borderId="0" xfId="1" applyFont="1" applyFill="1" applyAlignment="1">
      <alignment horizontal="right"/>
    </xf>
    <xf numFmtId="172" fontId="29" fillId="56" borderId="2" xfId="6" applyNumberFormat="1" applyFont="1" applyFill="1" applyBorder="1" applyAlignment="1">
      <alignment horizontal="left"/>
    </xf>
    <xf numFmtId="168" fontId="29" fillId="0" borderId="3" xfId="6" quotePrefix="1" applyNumberFormat="1" applyFill="1" applyBorder="1" applyAlignment="1">
      <alignment horizontal="center"/>
    </xf>
    <xf numFmtId="168" fontId="29" fillId="0" borderId="1" xfId="6" quotePrefix="1" applyNumberFormat="1" applyFill="1" applyBorder="1" applyAlignment="1">
      <alignment horizontal="center"/>
    </xf>
    <xf numFmtId="168" fontId="29" fillId="0" borderId="0" xfId="6" quotePrefix="1" applyNumberFormat="1" applyFill="1" applyBorder="1" applyAlignment="1">
      <alignment horizontal="center"/>
    </xf>
    <xf numFmtId="168" fontId="29" fillId="56" borderId="0" xfId="6" applyNumberFormat="1" applyFont="1" applyFill="1" applyBorder="1" applyAlignment="1">
      <alignment horizontal="right"/>
    </xf>
    <xf numFmtId="0" fontId="29" fillId="56" borderId="0" xfId="6" quotePrefix="1" applyFont="1" applyFill="1" applyAlignment="1">
      <alignment horizontal="center"/>
    </xf>
    <xf numFmtId="168" fontId="29" fillId="56" borderId="1" xfId="6" applyNumberFormat="1" applyFont="1" applyFill="1" applyBorder="1" applyAlignment="1">
      <alignment horizontal="right"/>
    </xf>
    <xf numFmtId="0" fontId="29" fillId="56" borderId="1" xfId="6" quotePrefix="1" applyFont="1" applyFill="1" applyBorder="1" applyAlignment="1">
      <alignment horizontal="center"/>
    </xf>
    <xf numFmtId="0" fontId="29" fillId="0" borderId="0" xfId="6" quotePrefix="1" applyFont="1" applyFill="1" applyAlignment="1">
      <alignment horizontal="center"/>
    </xf>
    <xf numFmtId="168" fontId="29" fillId="0" borderId="0" xfId="6" quotePrefix="1" applyNumberFormat="1" applyFont="1" applyFill="1" applyBorder="1" applyAlignment="1">
      <alignment horizontal="right"/>
    </xf>
    <xf numFmtId="0" fontId="29" fillId="0" borderId="1" xfId="6" quotePrefix="1" applyFont="1" applyFill="1" applyBorder="1" applyAlignment="1">
      <alignment horizontal="center"/>
    </xf>
    <xf numFmtId="168" fontId="29" fillId="0" borderId="1" xfId="6" quotePrefix="1" applyNumberFormat="1" applyFont="1" applyFill="1" applyBorder="1" applyAlignment="1">
      <alignment horizontal="right"/>
    </xf>
    <xf numFmtId="0" fontId="29" fillId="0" borderId="0" xfId="6" applyFont="1" applyFill="1"/>
    <xf numFmtId="0" fontId="52" fillId="0" borderId="0" xfId="0" applyFont="1" applyProtection="1">
      <protection locked="0"/>
    </xf>
    <xf numFmtId="164" fontId="52" fillId="0" borderId="0" xfId="1" quotePrefix="1" applyNumberFormat="1" applyFont="1" applyFill="1" applyBorder="1" applyAlignment="1">
      <alignment horizontal="center"/>
    </xf>
    <xf numFmtId="168" fontId="35" fillId="0" borderId="0" xfId="6" quotePrefix="1" applyNumberFormat="1" applyFont="1" applyBorder="1" applyAlignment="1">
      <alignment horizontal="right"/>
    </xf>
    <xf numFmtId="0" fontId="35" fillId="0" borderId="0" xfId="6" applyFont="1" applyBorder="1"/>
    <xf numFmtId="0" fontId="35" fillId="0" borderId="0" xfId="6" applyFont="1" applyBorder="1" applyAlignment="1">
      <alignment horizontal="center"/>
    </xf>
    <xf numFmtId="0" fontId="35" fillId="0" borderId="0" xfId="6" applyFont="1" applyFill="1" applyBorder="1"/>
    <xf numFmtId="0" fontId="35" fillId="0" borderId="0" xfId="6" applyFont="1" applyFill="1" applyBorder="1" applyAlignment="1">
      <alignment horizontal="center"/>
    </xf>
    <xf numFmtId="168" fontId="35" fillId="0" borderId="0" xfId="6" quotePrefix="1" applyNumberFormat="1" applyFont="1" applyFill="1" applyBorder="1" applyAlignment="1">
      <alignment horizontal="right"/>
    </xf>
    <xf numFmtId="167" fontId="63" fillId="0" borderId="0" xfId="5" applyNumberFormat="1" applyFont="1" applyAlignment="1">
      <alignment horizontal="right"/>
    </xf>
    <xf numFmtId="164" fontId="63" fillId="0" borderId="0" xfId="1" applyNumberFormat="1" applyFont="1" applyBorder="1" applyAlignment="1">
      <alignment horizontal="center"/>
    </xf>
    <xf numFmtId="174" fontId="63" fillId="0" borderId="0" xfId="1" applyNumberFormat="1" applyFont="1" applyFill="1" applyBorder="1" applyAlignment="1">
      <alignment horizontal="center"/>
    </xf>
    <xf numFmtId="0" fontId="57" fillId="0" borderId="0" xfId="6" applyFont="1" applyBorder="1" applyAlignment="1">
      <alignment horizontal="center"/>
    </xf>
    <xf numFmtId="180" fontId="57" fillId="0" borderId="0" xfId="1" applyNumberFormat="1" applyFont="1" applyFill="1" applyBorder="1" applyAlignment="1">
      <alignment horizontal="right"/>
    </xf>
    <xf numFmtId="167" fontId="29" fillId="0" borderId="0" xfId="5" applyNumberFormat="1" applyFont="1" applyFill="1" applyAlignment="1">
      <alignment horizontal="right"/>
    </xf>
    <xf numFmtId="168" fontId="29" fillId="0" borderId="0" xfId="6" applyNumberFormat="1"/>
    <xf numFmtId="167" fontId="63" fillId="0" borderId="0" xfId="5" applyNumberFormat="1" applyFont="1" applyFill="1" applyBorder="1" applyAlignment="1">
      <alignment horizontal="right"/>
    </xf>
    <xf numFmtId="0" fontId="57" fillId="0" borderId="0" xfId="6" applyFont="1" applyFill="1"/>
    <xf numFmtId="0" fontId="65" fillId="0" borderId="0" xfId="0" applyFont="1" applyFill="1" applyBorder="1"/>
    <xf numFmtId="0" fontId="30" fillId="0" borderId="0" xfId="6" applyFont="1"/>
    <xf numFmtId="167" fontId="29" fillId="0" borderId="0" xfId="6" applyNumberFormat="1"/>
    <xf numFmtId="0" fontId="35" fillId="56" borderId="0" xfId="6" applyFont="1" applyFill="1" applyBorder="1" applyAlignment="1">
      <alignment horizontal="center"/>
    </xf>
    <xf numFmtId="168" fontId="35" fillId="56" borderId="0" xfId="6" quotePrefix="1" applyNumberFormat="1" applyFont="1" applyFill="1" applyBorder="1" applyAlignment="1">
      <alignment horizontal="right"/>
    </xf>
    <xf numFmtId="173" fontId="57" fillId="0" borderId="0" xfId="6" applyNumberFormat="1" applyFont="1" applyFill="1" applyAlignment="1">
      <alignment horizontal="right"/>
    </xf>
    <xf numFmtId="0" fontId="28" fillId="0" borderId="0" xfId="7" applyNumberFormat="1" applyFont="1" applyFill="1" applyAlignment="1">
      <alignment horizontal="centerContinuous"/>
    </xf>
    <xf numFmtId="0" fontId="28" fillId="0" borderId="0" xfId="7" applyNumberFormat="1" applyFill="1" applyBorder="1" applyAlignment="1">
      <alignment horizontal="center"/>
    </xf>
    <xf numFmtId="0" fontId="57" fillId="0" borderId="0" xfId="6" applyNumberFormat="1" applyFont="1" applyFill="1"/>
    <xf numFmtId="0" fontId="57" fillId="0" borderId="0" xfId="6" applyNumberFormat="1" applyFont="1" applyFill="1" applyBorder="1" applyAlignment="1">
      <alignment horizontal="center"/>
    </xf>
    <xf numFmtId="0" fontId="58" fillId="0" borderId="0" xfId="8" quotePrefix="1" applyNumberFormat="1" applyFont="1" applyFill="1" applyBorder="1" applyAlignment="1">
      <alignment horizontal="center"/>
    </xf>
    <xf numFmtId="0" fontId="58" fillId="0" borderId="1" xfId="10" applyNumberFormat="1" applyFont="1" applyFill="1" applyBorder="1" applyAlignment="1">
      <alignment horizontal="center"/>
    </xf>
    <xf numFmtId="0" fontId="58" fillId="0" borderId="0" xfId="7" applyFont="1" applyFill="1" applyAlignment="1">
      <alignment horizontal="left"/>
    </xf>
    <xf numFmtId="170" fontId="60" fillId="0" borderId="0" xfId="7" applyNumberFormat="1" applyFont="1" applyFill="1" applyBorder="1" applyAlignment="1">
      <alignment horizontal="center"/>
    </xf>
    <xf numFmtId="170" fontId="57" fillId="0" borderId="0" xfId="6" applyNumberFormat="1" applyFont="1" applyFill="1" applyBorder="1" applyAlignment="1">
      <alignment horizontal="center"/>
    </xf>
    <xf numFmtId="0" fontId="57" fillId="0" borderId="0" xfId="8" applyFont="1" applyFill="1" applyAlignment="1">
      <alignment horizontal="left"/>
    </xf>
    <xf numFmtId="170" fontId="57" fillId="0" borderId="0" xfId="8" applyNumberFormat="1" applyFont="1" applyFill="1" applyBorder="1" applyAlignment="1">
      <alignment horizontal="center"/>
    </xf>
    <xf numFmtId="170" fontId="57" fillId="0" borderId="1" xfId="6" quotePrefix="1" applyNumberFormat="1" applyFont="1" applyFill="1" applyBorder="1" applyAlignment="1">
      <alignment horizontal="center"/>
    </xf>
    <xf numFmtId="0" fontId="58" fillId="0" borderId="0" xfId="6" applyFont="1" applyFill="1" applyAlignment="1">
      <alignment horizontal="left"/>
    </xf>
    <xf numFmtId="170" fontId="58" fillId="0" borderId="1" xfId="6" applyNumberFormat="1" applyFont="1" applyFill="1" applyBorder="1" applyAlignment="1">
      <alignment horizontal="center"/>
    </xf>
    <xf numFmtId="170" fontId="58" fillId="0" borderId="4" xfId="6" applyNumberFormat="1" applyFont="1" applyFill="1" applyBorder="1" applyAlignment="1">
      <alignment horizontal="center"/>
    </xf>
    <xf numFmtId="170" fontId="62" fillId="0" borderId="0" xfId="7" applyNumberFormat="1" applyFont="1" applyFill="1" applyBorder="1" applyAlignment="1">
      <alignment horizontal="center"/>
    </xf>
    <xf numFmtId="170" fontId="57" fillId="0" borderId="0" xfId="6" quotePrefix="1" applyNumberFormat="1" applyFont="1" applyFill="1" applyBorder="1" applyAlignment="1">
      <alignment horizontal="center"/>
    </xf>
    <xf numFmtId="0" fontId="58" fillId="0" borderId="0" xfId="8" applyFont="1" applyFill="1" applyAlignment="1">
      <alignment horizontal="left"/>
    </xf>
    <xf numFmtId="170" fontId="58" fillId="0" borderId="4" xfId="8" applyNumberFormat="1" applyFont="1" applyFill="1" applyBorder="1" applyAlignment="1">
      <alignment horizontal="center"/>
    </xf>
    <xf numFmtId="0" fontId="58" fillId="0" borderId="0" xfId="8" quotePrefix="1" applyFont="1" applyFill="1" applyAlignment="1">
      <alignment horizontal="left"/>
    </xf>
    <xf numFmtId="170" fontId="58" fillId="0" borderId="0" xfId="8" applyNumberFormat="1" applyFont="1" applyFill="1" applyBorder="1" applyAlignment="1">
      <alignment horizontal="center"/>
    </xf>
    <xf numFmtId="170" fontId="58" fillId="0" borderId="2" xfId="8" applyNumberFormat="1" applyFont="1" applyFill="1" applyBorder="1" applyAlignment="1">
      <alignment horizontal="center"/>
    </xf>
    <xf numFmtId="0" fontId="57" fillId="0" borderId="0" xfId="6" applyFont="1" applyFill="1" applyAlignment="1">
      <alignment horizontal="left"/>
    </xf>
    <xf numFmtId="171" fontId="57" fillId="0" borderId="0" xfId="6" applyNumberFormat="1" applyFont="1" applyFill="1" applyBorder="1" applyAlignment="1">
      <alignment horizontal="center"/>
    </xf>
    <xf numFmtId="0" fontId="24" fillId="0" borderId="0" xfId="0" applyFont="1" applyFill="1" applyAlignment="1" applyProtection="1">
      <protection locked="0"/>
    </xf>
    <xf numFmtId="0" fontId="24" fillId="0" borderId="0" xfId="0" applyFont="1" applyFill="1" applyProtection="1">
      <protection locked="0"/>
    </xf>
    <xf numFmtId="0" fontId="16" fillId="0" borderId="0" xfId="0" applyFont="1" applyAlignment="1">
      <alignment wrapText="1"/>
    </xf>
    <xf numFmtId="0" fontId="55" fillId="0" borderId="0" xfId="0" applyFont="1" applyFill="1" applyBorder="1" applyAlignment="1"/>
    <xf numFmtId="176" fontId="88" fillId="0" borderId="6" xfId="1" applyNumberFormat="1" applyFont="1" applyFill="1" applyBorder="1" applyAlignment="1">
      <alignment horizontal="right"/>
    </xf>
    <xf numFmtId="176" fontId="88" fillId="0" borderId="6" xfId="1" applyNumberFormat="1" applyFont="1" applyBorder="1" applyAlignment="1">
      <alignment horizontal="right"/>
    </xf>
    <xf numFmtId="0" fontId="31" fillId="0" borderId="0" xfId="6" applyFont="1" applyAlignment="1"/>
    <xf numFmtId="0" fontId="31" fillId="0" borderId="0" xfId="7" applyNumberFormat="1" applyFont="1" applyAlignment="1"/>
    <xf numFmtId="167" fontId="57" fillId="0" borderId="0" xfId="1" applyNumberFormat="1" applyFont="1" applyAlignment="1">
      <alignment horizontal="right"/>
    </xf>
    <xf numFmtId="0" fontId="32" fillId="0" borderId="0" xfId="6" applyFont="1"/>
    <xf numFmtId="0" fontId="45" fillId="0" borderId="0" xfId="0" applyFont="1"/>
    <xf numFmtId="9" fontId="23" fillId="0" borderId="0" xfId="706" applyNumberFormat="1" applyFont="1" applyAlignment="1">
      <alignment horizontal="right"/>
    </xf>
    <xf numFmtId="0" fontId="23" fillId="0" borderId="0" xfId="706" applyFont="1" applyAlignment="1">
      <alignment horizontal="right"/>
    </xf>
    <xf numFmtId="9" fontId="23" fillId="0" borderId="6" xfId="148" applyFont="1" applyBorder="1" applyAlignment="1"/>
    <xf numFmtId="0" fontId="23" fillId="0" borderId="0" xfId="1135" applyFont="1" applyAlignment="1"/>
    <xf numFmtId="9" fontId="23" fillId="0" borderId="0" xfId="148" applyFont="1" applyAlignment="1"/>
    <xf numFmtId="0" fontId="69" fillId="0" borderId="0" xfId="144" applyFont="1" applyAlignment="1">
      <alignment vertical="center" wrapText="1"/>
    </xf>
    <xf numFmtId="174" fontId="52" fillId="0" borderId="0" xfId="1" applyNumberFormat="1" applyFont="1" applyFill="1" applyBorder="1" applyAlignment="1">
      <alignment horizontal="center"/>
    </xf>
    <xf numFmtId="0" fontId="23" fillId="0" borderId="1" xfId="415" quotePrefix="1" applyFont="1" applyBorder="1" applyAlignment="1" applyProtection="1">
      <alignment horizontal="right"/>
      <protection locked="0"/>
    </xf>
    <xf numFmtId="173" fontId="57" fillId="0" borderId="0" xfId="6" applyNumberFormat="1" applyFont="1" applyAlignment="1">
      <alignment horizontal="right"/>
    </xf>
    <xf numFmtId="173" fontId="57" fillId="0" borderId="0" xfId="6" applyNumberFormat="1" applyFont="1" applyFill="1" applyAlignment="1">
      <alignment horizontal="right"/>
    </xf>
    <xf numFmtId="164" fontId="63" fillId="0" borderId="0" xfId="1" applyNumberFormat="1" applyFont="1" applyBorder="1" applyAlignment="1">
      <alignment horizontal="center"/>
    </xf>
    <xf numFmtId="167" fontId="63" fillId="0" borderId="0" xfId="5" applyNumberFormat="1" applyFont="1" applyAlignment="1">
      <alignment horizontal="right"/>
    </xf>
    <xf numFmtId="174" fontId="63" fillId="0" borderId="0" xfId="1" applyNumberFormat="1" applyFont="1" applyFill="1" applyBorder="1" applyAlignment="1">
      <alignment horizontal="center"/>
    </xf>
    <xf numFmtId="173" fontId="57" fillId="0" borderId="0" xfId="6" applyNumberFormat="1" applyFont="1" applyAlignment="1">
      <alignment horizontal="right"/>
    </xf>
    <xf numFmtId="174" fontId="63" fillId="0" borderId="0" xfId="1" applyNumberFormat="1" applyFont="1" applyFill="1" applyBorder="1" applyAlignment="1">
      <alignment horizontal="center"/>
    </xf>
    <xf numFmtId="173" fontId="57" fillId="0" borderId="0" xfId="6" applyNumberFormat="1" applyFont="1" applyAlignment="1">
      <alignment horizontal="right"/>
    </xf>
    <xf numFmtId="173" fontId="57" fillId="0" borderId="0" xfId="6" applyNumberFormat="1" applyFont="1" applyFill="1" applyAlignment="1">
      <alignment horizontal="right"/>
    </xf>
    <xf numFmtId="0" fontId="24" fillId="0" borderId="0" xfId="0" applyFont="1" applyBorder="1" applyAlignment="1" applyProtection="1">
      <alignment horizontal="right"/>
      <protection locked="0"/>
    </xf>
    <xf numFmtId="164" fontId="52" fillId="0" borderId="0" xfId="1" applyNumberFormat="1" applyFont="1" applyFill="1" applyBorder="1" applyAlignment="1" applyProtection="1">
      <alignment horizontal="center" vertical="center"/>
      <protection locked="0"/>
    </xf>
    <xf numFmtId="0" fontId="35" fillId="0" borderId="0" xfId="6" applyFont="1" applyFill="1" applyAlignment="1">
      <alignment horizontal="left"/>
    </xf>
    <xf numFmtId="164" fontId="57" fillId="0" borderId="1" xfId="1" applyNumberFormat="1" applyFont="1" applyFill="1" applyBorder="1"/>
    <xf numFmtId="164" fontId="52" fillId="0" borderId="1" xfId="1" applyNumberFormat="1" applyFont="1" applyBorder="1"/>
    <xf numFmtId="164" fontId="24" fillId="0" borderId="0" xfId="1" applyNumberFormat="1" applyFont="1" applyBorder="1"/>
    <xf numFmtId="0" fontId="25" fillId="0" borderId="0" xfId="0" applyFont="1" applyBorder="1" applyAlignment="1">
      <alignment horizontal="right"/>
    </xf>
    <xf numFmtId="0" fontId="25" fillId="0" borderId="1" xfId="0" applyFont="1" applyBorder="1" applyAlignment="1">
      <alignment horizontal="right"/>
    </xf>
    <xf numFmtId="174" fontId="52" fillId="0" borderId="0" xfId="1" applyNumberFormat="1" applyFont="1" applyFill="1" applyBorder="1" applyAlignment="1">
      <alignment horizontal="center"/>
    </xf>
    <xf numFmtId="167" fontId="21" fillId="0" borderId="0" xfId="0" applyNumberFormat="1" applyFont="1" applyBorder="1"/>
    <xf numFmtId="0" fontId="58" fillId="0" borderId="0" xfId="7" applyFont="1" applyFill="1" applyBorder="1" applyAlignment="1">
      <alignment horizontal="left"/>
    </xf>
    <xf numFmtId="0" fontId="57" fillId="0" borderId="0" xfId="6" applyFont="1" applyFill="1" applyBorder="1"/>
    <xf numFmtId="0" fontId="57" fillId="0" borderId="0" xfId="8" applyFont="1" applyFill="1" applyBorder="1" applyAlignment="1">
      <alignment horizontal="left"/>
    </xf>
    <xf numFmtId="0" fontId="61" fillId="0" borderId="0" xfId="0" applyFont="1" applyFill="1" applyBorder="1" applyProtection="1">
      <protection locked="0"/>
    </xf>
    <xf numFmtId="0" fontId="58" fillId="0" borderId="0" xfId="6" applyFont="1" applyFill="1" applyBorder="1" applyAlignment="1">
      <alignment horizontal="left"/>
    </xf>
    <xf numFmtId="0" fontId="58" fillId="0" borderId="0" xfId="8" applyFont="1" applyFill="1" applyBorder="1" applyAlignment="1">
      <alignment horizontal="left"/>
    </xf>
    <xf numFmtId="0" fontId="58" fillId="0" borderId="0" xfId="8" quotePrefix="1" applyFont="1" applyFill="1" applyBorder="1" applyAlignment="1">
      <alignment horizontal="left"/>
    </xf>
    <xf numFmtId="0" fontId="57" fillId="0" borderId="0" xfId="6" applyFont="1" applyFill="1" applyBorder="1" applyAlignment="1">
      <alignment horizontal="left"/>
    </xf>
    <xf numFmtId="43" fontId="52" fillId="0" borderId="0" xfId="1" quotePrefix="1" applyFont="1" applyFill="1" applyBorder="1" applyAlignment="1">
      <alignment horizontal="center"/>
    </xf>
    <xf numFmtId="0" fontId="57" fillId="0" borderId="2" xfId="6" applyFont="1" applyBorder="1" applyAlignment="1">
      <alignment horizontal="center"/>
    </xf>
    <xf numFmtId="180" fontId="57" fillId="0" borderId="2" xfId="1" applyNumberFormat="1" applyFont="1" applyFill="1" applyBorder="1" applyAlignment="1">
      <alignment horizontal="right"/>
    </xf>
    <xf numFmtId="171" fontId="57" fillId="0" borderId="2" xfId="6" applyNumberFormat="1" applyFont="1" applyBorder="1" applyAlignment="1">
      <alignment horizontal="center"/>
    </xf>
    <xf numFmtId="0" fontId="57" fillId="56" borderId="2" xfId="6" applyFont="1" applyFill="1" applyBorder="1" applyAlignment="1">
      <alignment horizontal="center"/>
    </xf>
    <xf numFmtId="180" fontId="57" fillId="56" borderId="2" xfId="1" applyNumberFormat="1" applyFont="1" applyFill="1" applyBorder="1" applyAlignment="1">
      <alignment horizontal="right"/>
    </xf>
    <xf numFmtId="0" fontId="16" fillId="55" borderId="0" xfId="0" applyFont="1" applyFill="1" applyAlignment="1">
      <alignment horizontal="justify" wrapText="1"/>
    </xf>
    <xf numFmtId="0" fontId="43" fillId="0" borderId="0" xfId="0" applyFont="1" applyFill="1"/>
    <xf numFmtId="0" fontId="0" fillId="0" borderId="0" xfId="0" applyFill="1"/>
    <xf numFmtId="0" fontId="0" fillId="0" borderId="0" xfId="0" applyFill="1" applyBorder="1"/>
    <xf numFmtId="173" fontId="57" fillId="0" borderId="0" xfId="6" applyNumberFormat="1" applyFont="1" applyAlignment="1">
      <alignment horizontal="right"/>
    </xf>
    <xf numFmtId="0" fontId="25" fillId="0" borderId="1" xfId="0" applyFont="1" applyFill="1" applyBorder="1" applyAlignment="1">
      <alignment horizontal="right"/>
    </xf>
    <xf numFmtId="164" fontId="21" fillId="0" borderId="0" xfId="1" applyNumberFormat="1" applyFont="1" applyFill="1" applyAlignment="1">
      <alignment horizontal="center"/>
    </xf>
    <xf numFmtId="0" fontId="23" fillId="0" borderId="1" xfId="415" quotePrefix="1" applyFont="1" applyBorder="1" applyAlignment="1" applyProtection="1">
      <alignment horizontal="right"/>
      <protection locked="0"/>
    </xf>
    <xf numFmtId="173" fontId="57" fillId="0" borderId="0" xfId="6" applyNumberFormat="1" applyFont="1" applyAlignment="1">
      <alignment horizontal="right"/>
    </xf>
    <xf numFmtId="173" fontId="57" fillId="0" borderId="0" xfId="6" applyNumberFormat="1" applyFont="1" applyFill="1" applyAlignment="1">
      <alignment horizontal="right"/>
    </xf>
    <xf numFmtId="0" fontId="25" fillId="0" borderId="0" xfId="0" applyFont="1" applyBorder="1" applyAlignment="1">
      <alignment horizontal="right"/>
    </xf>
    <xf numFmtId="0" fontId="25" fillId="0" borderId="1" xfId="0" applyFont="1" applyBorder="1" applyAlignment="1">
      <alignment horizontal="right"/>
    </xf>
    <xf numFmtId="173" fontId="57" fillId="0" borderId="0" xfId="6" applyNumberFormat="1" applyFont="1" applyAlignment="1">
      <alignment horizontal="right"/>
    </xf>
    <xf numFmtId="173" fontId="57" fillId="0" borderId="0" xfId="6" applyNumberFormat="1" applyFont="1" applyFill="1" applyAlignment="1">
      <alignment horizontal="right"/>
    </xf>
    <xf numFmtId="167" fontId="52" fillId="0" borderId="0" xfId="415" applyNumberFormat="1" applyFont="1" applyBorder="1"/>
    <xf numFmtId="167" fontId="52" fillId="0" borderId="0" xfId="415" quotePrefix="1" applyNumberFormat="1" applyFont="1" applyBorder="1" applyAlignment="1" applyProtection="1">
      <alignment horizontal="right"/>
      <protection locked="0"/>
    </xf>
    <xf numFmtId="164" fontId="52" fillId="0" borderId="0" xfId="1" applyNumberFormat="1" applyFont="1" applyFill="1" applyAlignment="1">
      <alignment horizontal="right"/>
    </xf>
    <xf numFmtId="174" fontId="52" fillId="0" borderId="0" xfId="2" applyNumberFormat="1" applyFont="1"/>
    <xf numFmtId="173" fontId="57" fillId="0" borderId="0" xfId="6" applyNumberFormat="1" applyFont="1" applyAlignment="1">
      <alignment horizontal="right"/>
    </xf>
    <xf numFmtId="173" fontId="57" fillId="0" borderId="0" xfId="6" applyNumberFormat="1" applyFont="1" applyFill="1" applyAlignment="1">
      <alignment horizontal="right"/>
    </xf>
    <xf numFmtId="167" fontId="57" fillId="0" borderId="0" xfId="1" applyNumberFormat="1" applyFont="1" applyFill="1" applyAlignment="1">
      <alignment horizontal="right"/>
    </xf>
    <xf numFmtId="0" fontId="57" fillId="0" borderId="0" xfId="6" applyFont="1" applyFill="1" applyAlignment="1">
      <alignment horizontal="left" vertical="top"/>
    </xf>
    <xf numFmtId="0" fontId="16" fillId="0" borderId="0" xfId="144" applyFill="1"/>
    <xf numFmtId="0" fontId="33" fillId="0" borderId="0" xfId="7" applyNumberFormat="1" applyFont="1" applyFill="1" applyAlignment="1">
      <alignment horizontal="centerContinuous"/>
    </xf>
    <xf numFmtId="0" fontId="35" fillId="0" borderId="0" xfId="6" applyNumberFormat="1" applyFont="1" applyFill="1" applyBorder="1" applyAlignment="1">
      <alignment horizontal="center"/>
    </xf>
    <xf numFmtId="0" fontId="33" fillId="0" borderId="0" xfId="8" applyFont="1" applyFill="1" applyAlignment="1">
      <alignment horizontal="left"/>
    </xf>
    <xf numFmtId="0" fontId="29" fillId="0" borderId="0" xfId="6" applyFont="1" applyFill="1" applyAlignment="1">
      <alignment horizontal="center"/>
    </xf>
    <xf numFmtId="170" fontId="29" fillId="0" borderId="0" xfId="6" quotePrefix="1" applyNumberFormat="1" applyFont="1" applyFill="1" applyBorder="1" applyAlignment="1">
      <alignment horizontal="fill"/>
    </xf>
    <xf numFmtId="0" fontId="30" fillId="0" borderId="0" xfId="6" applyFont="1" applyFill="1" applyAlignment="1">
      <alignment horizontal="left"/>
    </xf>
    <xf numFmtId="170" fontId="29" fillId="0" borderId="0" xfId="6" quotePrefix="1" applyNumberFormat="1" applyFont="1" applyFill="1" applyBorder="1" applyAlignment="1">
      <alignment horizontal="center"/>
    </xf>
    <xf numFmtId="170" fontId="29" fillId="0" borderId="0" xfId="6" quotePrefix="1" applyNumberFormat="1" applyFont="1" applyFill="1" applyAlignment="1">
      <alignment horizontal="fill"/>
    </xf>
    <xf numFmtId="170" fontId="29" fillId="0" borderId="0" xfId="6" applyNumberFormat="1" applyFont="1" applyFill="1" applyAlignment="1">
      <alignment horizontal="center"/>
    </xf>
    <xf numFmtId="170" fontId="29" fillId="0" borderId="0" xfId="6" applyNumberFormat="1" applyFont="1" applyFill="1"/>
    <xf numFmtId="0" fontId="29" fillId="0" borderId="0" xfId="6" applyNumberFormat="1" applyFill="1" applyBorder="1" applyAlignment="1">
      <alignment horizontal="center"/>
    </xf>
    <xf numFmtId="0" fontId="60" fillId="0" borderId="0" xfId="7" applyNumberFormat="1" applyFont="1" applyFill="1" applyAlignment="1">
      <alignment horizontal="centerContinuous"/>
    </xf>
    <xf numFmtId="0" fontId="60" fillId="0" borderId="0" xfId="7" applyNumberFormat="1" applyFont="1" applyFill="1" applyBorder="1" applyAlignment="1">
      <alignment horizontal="center"/>
    </xf>
    <xf numFmtId="171" fontId="57" fillId="0" borderId="2" xfId="6" applyNumberFormat="1" applyFont="1" applyFill="1" applyBorder="1" applyAlignment="1">
      <alignment horizontal="center"/>
    </xf>
    <xf numFmtId="0" fontId="57" fillId="0" borderId="0" xfId="8" applyFont="1" applyFill="1" applyAlignment="1">
      <alignment horizontal="center"/>
    </xf>
    <xf numFmtId="0" fontId="61" fillId="0" borderId="0" xfId="0" applyFont="1" applyFill="1" applyAlignment="1" applyProtection="1">
      <alignment horizontal="center"/>
      <protection locked="0"/>
    </xf>
    <xf numFmtId="0" fontId="57" fillId="0" borderId="0" xfId="6" applyFont="1" applyFill="1" applyAlignment="1">
      <alignment horizontal="center"/>
    </xf>
    <xf numFmtId="0" fontId="58" fillId="0" borderId="4" xfId="6" quotePrefix="1" applyFont="1" applyFill="1" applyBorder="1" applyAlignment="1">
      <alignment horizontal="center"/>
    </xf>
    <xf numFmtId="0" fontId="57" fillId="0" borderId="0" xfId="8" quotePrefix="1" applyFont="1" applyFill="1" applyAlignment="1">
      <alignment horizontal="center"/>
    </xf>
    <xf numFmtId="0" fontId="58" fillId="0" borderId="4" xfId="6" applyFont="1" applyFill="1" applyBorder="1" applyAlignment="1">
      <alignment horizontal="center"/>
    </xf>
    <xf numFmtId="0" fontId="58" fillId="0" borderId="0" xfId="7" quotePrefix="1" applyFont="1" applyFill="1" applyAlignment="1">
      <alignment horizontal="center"/>
    </xf>
    <xf numFmtId="0" fontId="58" fillId="0" borderId="4" xfId="8" quotePrefix="1" applyFont="1" applyFill="1" applyBorder="1" applyAlignment="1">
      <alignment horizontal="center"/>
    </xf>
    <xf numFmtId="0" fontId="58" fillId="0" borderId="0" xfId="8" quotePrefix="1" applyFont="1" applyFill="1" applyAlignment="1">
      <alignment horizontal="center"/>
    </xf>
    <xf numFmtId="0" fontId="58" fillId="0" borderId="2" xfId="8" applyFont="1" applyFill="1" applyBorder="1" applyAlignment="1">
      <alignment horizontal="center"/>
    </xf>
    <xf numFmtId="0" fontId="57" fillId="0" borderId="0" xfId="6" quotePrefix="1" applyFont="1" applyFill="1" applyAlignment="1">
      <alignment horizontal="center"/>
    </xf>
    <xf numFmtId="0" fontId="57" fillId="0" borderId="2" xfId="6" applyFont="1" applyFill="1" applyBorder="1" applyAlignment="1">
      <alignment horizontal="center"/>
    </xf>
    <xf numFmtId="0" fontId="23" fillId="0" borderId="0" xfId="0" applyFont="1" applyAlignment="1">
      <alignment horizontal="center"/>
    </xf>
    <xf numFmtId="0" fontId="43" fillId="0" borderId="0" xfId="0" applyFont="1" applyAlignment="1">
      <alignment horizontal="left" vertical="top"/>
    </xf>
    <xf numFmtId="0" fontId="25" fillId="0" borderId="0" xfId="0" applyFont="1" applyFill="1" applyAlignment="1">
      <alignment horizontal="center"/>
    </xf>
    <xf numFmtId="0" fontId="43" fillId="0" borderId="0" xfId="144" applyFont="1" applyBorder="1" applyAlignment="1">
      <alignment horizontal="left" vertical="top" wrapText="1"/>
    </xf>
    <xf numFmtId="0" fontId="23" fillId="0" borderId="0" xfId="144" applyFont="1" applyAlignment="1">
      <alignment horizontal="center"/>
    </xf>
    <xf numFmtId="0" fontId="22" fillId="0" borderId="0" xfId="0" applyFont="1" applyAlignment="1">
      <alignment horizontal="left"/>
    </xf>
    <xf numFmtId="0" fontId="23" fillId="0" borderId="0" xfId="0" applyFont="1" applyAlignment="1" applyProtection="1">
      <alignment horizontal="center"/>
      <protection locked="0"/>
    </xf>
    <xf numFmtId="0" fontId="31" fillId="0" borderId="0" xfId="6" applyFont="1" applyAlignment="1">
      <alignment horizontal="center"/>
    </xf>
    <xf numFmtId="0" fontId="31" fillId="0" borderId="0" xfId="7" applyNumberFormat="1" applyFont="1" applyAlignment="1">
      <alignment horizontal="center"/>
    </xf>
    <xf numFmtId="0" fontId="30" fillId="0" borderId="1" xfId="154" applyNumberFormat="1" applyFont="1" applyFill="1" applyBorder="1" applyAlignment="1">
      <alignment horizontal="center" vertical="top"/>
    </xf>
    <xf numFmtId="174" fontId="52" fillId="0" borderId="0" xfId="1" applyNumberFormat="1" applyFont="1" applyFill="1" applyAlignment="1">
      <alignment horizontal="center"/>
    </xf>
    <xf numFmtId="0" fontId="24" fillId="0" borderId="1" xfId="0" applyFont="1" applyFill="1" applyBorder="1" applyAlignment="1">
      <alignment horizontal="right"/>
    </xf>
    <xf numFmtId="164" fontId="52" fillId="0" borderId="0" xfId="1" applyNumberFormat="1" applyFont="1" applyAlignment="1">
      <alignment horizontal="center"/>
    </xf>
    <xf numFmtId="174" fontId="52" fillId="0" borderId="2" xfId="1" applyNumberFormat="1" applyFont="1" applyFill="1" applyBorder="1" applyAlignment="1">
      <alignment horizontal="right"/>
    </xf>
    <xf numFmtId="174" fontId="52" fillId="0" borderId="0" xfId="1" applyNumberFormat="1" applyFont="1" applyFill="1" applyAlignment="1">
      <alignment horizontal="right"/>
    </xf>
    <xf numFmtId="164" fontId="52" fillId="0" borderId="0" xfId="1" applyNumberFormat="1" applyFont="1" applyBorder="1" applyAlignment="1">
      <alignment horizontal="center"/>
    </xf>
    <xf numFmtId="174" fontId="52" fillId="0" borderId="2" xfId="1" applyNumberFormat="1" applyFont="1" applyFill="1" applyBorder="1" applyAlignment="1">
      <alignment horizontal="center"/>
    </xf>
    <xf numFmtId="174" fontId="52" fillId="0" borderId="0" xfId="1" applyNumberFormat="1" applyFont="1" applyFill="1" applyBorder="1" applyAlignment="1">
      <alignment horizontal="center"/>
    </xf>
    <xf numFmtId="164" fontId="52" fillId="0" borderId="1" xfId="1" applyNumberFormat="1" applyFont="1" applyBorder="1" applyAlignment="1">
      <alignment horizontal="center"/>
    </xf>
    <xf numFmtId="167" fontId="52" fillId="0" borderId="0" xfId="5" applyNumberFormat="1" applyFont="1" applyFill="1" applyAlignment="1">
      <alignment horizontal="right"/>
    </xf>
    <xf numFmtId="164" fontId="52" fillId="0" borderId="0" xfId="1" applyNumberFormat="1" applyFont="1" applyFill="1" applyAlignment="1">
      <alignment horizontal="center"/>
    </xf>
    <xf numFmtId="175" fontId="52" fillId="0" borderId="0" xfId="1" applyNumberFormat="1" applyFont="1" applyFill="1" applyBorder="1" applyAlignment="1">
      <alignment horizontal="right"/>
    </xf>
    <xf numFmtId="164" fontId="52" fillId="0" borderId="1" xfId="1" applyNumberFormat="1" applyFont="1" applyFill="1" applyBorder="1" applyAlignment="1">
      <alignment horizontal="center"/>
    </xf>
    <xf numFmtId="174" fontId="21" fillId="0" borderId="0" xfId="1" applyNumberFormat="1" applyFont="1" applyFill="1" applyAlignment="1">
      <alignment horizontal="center"/>
    </xf>
    <xf numFmtId="164" fontId="21" fillId="0" borderId="1" xfId="1" applyNumberFormat="1" applyFont="1" applyBorder="1" applyAlignment="1">
      <alignment horizontal="center"/>
    </xf>
    <xf numFmtId="174" fontId="21" fillId="0" borderId="2" xfId="1" applyNumberFormat="1" applyFont="1" applyFill="1" applyBorder="1" applyAlignment="1">
      <alignment horizontal="center"/>
    </xf>
    <xf numFmtId="174" fontId="21" fillId="0" borderId="0" xfId="1" applyNumberFormat="1" applyFont="1" applyFill="1" applyBorder="1" applyAlignment="1">
      <alignment horizontal="center"/>
    </xf>
    <xf numFmtId="164" fontId="21" fillId="0" borderId="0" xfId="1" applyNumberFormat="1" applyFont="1" applyAlignment="1">
      <alignment horizontal="center"/>
    </xf>
    <xf numFmtId="174" fontId="21" fillId="0" borderId="0" xfId="1" applyNumberFormat="1" applyFont="1" applyFill="1" applyAlignment="1">
      <alignment horizontal="right"/>
    </xf>
    <xf numFmtId="164" fontId="21" fillId="0" borderId="0" xfId="1" applyNumberFormat="1" applyFont="1" applyBorder="1" applyAlignment="1">
      <alignment horizontal="center"/>
    </xf>
    <xf numFmtId="174" fontId="21" fillId="0" borderId="2" xfId="1" applyNumberFormat="1" applyFont="1" applyFill="1" applyBorder="1" applyAlignment="1">
      <alignment horizontal="right"/>
    </xf>
    <xf numFmtId="0" fontId="25" fillId="0" borderId="0" xfId="0" applyFont="1" applyAlignment="1" applyProtection="1">
      <alignment horizontal="right"/>
      <protection locked="0"/>
    </xf>
    <xf numFmtId="0" fontId="25" fillId="0" borderId="1" xfId="0" applyFont="1" applyFill="1" applyBorder="1" applyAlignment="1">
      <alignment horizontal="right"/>
    </xf>
    <xf numFmtId="164" fontId="21" fillId="0" borderId="0" xfId="1" applyNumberFormat="1" applyFont="1" applyFill="1" applyAlignment="1">
      <alignment horizontal="center"/>
    </xf>
    <xf numFmtId="175" fontId="21" fillId="0" borderId="0" xfId="1" applyNumberFormat="1" applyFont="1" applyFill="1" applyBorder="1" applyAlignment="1">
      <alignment horizontal="right"/>
    </xf>
    <xf numFmtId="164" fontId="21" fillId="0" borderId="1" xfId="1" applyNumberFormat="1" applyFont="1" applyFill="1" applyBorder="1" applyAlignment="1">
      <alignment horizontal="center"/>
    </xf>
    <xf numFmtId="167" fontId="21" fillId="0" borderId="0" xfId="5" applyNumberFormat="1" applyFont="1" applyFill="1" applyAlignment="1">
      <alignment horizontal="right"/>
    </xf>
    <xf numFmtId="175" fontId="21" fillId="0" borderId="1" xfId="1" applyNumberFormat="1" applyFont="1" applyFill="1" applyBorder="1" applyAlignment="1">
      <alignment horizontal="right"/>
    </xf>
    <xf numFmtId="0" fontId="23" fillId="0" borderId="0" xfId="415" applyFont="1" applyBorder="1" applyAlignment="1" applyProtection="1">
      <alignment horizontal="center"/>
      <protection locked="0"/>
    </xf>
    <xf numFmtId="15" fontId="23" fillId="0" borderId="1" xfId="144" quotePrefix="1" applyNumberFormat="1" applyFont="1" applyBorder="1" applyAlignment="1" applyProtection="1">
      <alignment horizontal="center"/>
      <protection locked="0"/>
    </xf>
    <xf numFmtId="0" fontId="23" fillId="0" borderId="0" xfId="144" applyFont="1" applyBorder="1" applyAlignment="1" applyProtection="1">
      <alignment horizontal="right"/>
      <protection locked="0"/>
    </xf>
    <xf numFmtId="0" fontId="23" fillId="0" borderId="0" xfId="144" applyFont="1" applyBorder="1" applyAlignment="1" applyProtection="1">
      <alignment horizontal="center"/>
      <protection locked="0"/>
    </xf>
    <xf numFmtId="0" fontId="23" fillId="0" borderId="0" xfId="706" applyFont="1" applyAlignment="1">
      <alignment horizontal="center"/>
    </xf>
    <xf numFmtId="0" fontId="23" fillId="0" borderId="0" xfId="706" applyFont="1" applyBorder="1" applyAlignment="1" applyProtection="1">
      <alignment horizontal="center"/>
      <protection locked="0"/>
    </xf>
    <xf numFmtId="15" fontId="23" fillId="0" borderId="1" xfId="706" quotePrefix="1" applyNumberFormat="1" applyFont="1" applyBorder="1" applyAlignment="1">
      <alignment horizontal="center"/>
    </xf>
    <xf numFmtId="167" fontId="23" fillId="0" borderId="1" xfId="5" quotePrefix="1" applyNumberFormat="1" applyFont="1" applyBorder="1" applyAlignment="1">
      <alignment horizontal="center"/>
    </xf>
    <xf numFmtId="0" fontId="23" fillId="0" borderId="6" xfId="706" applyFont="1" applyBorder="1" applyAlignment="1">
      <alignment horizontal="left"/>
    </xf>
    <xf numFmtId="0" fontId="23" fillId="0" borderId="0" xfId="0" quotePrefix="1" applyFont="1" applyBorder="1" applyAlignment="1">
      <alignment horizontal="right"/>
    </xf>
    <xf numFmtId="0" fontId="23" fillId="0" borderId="1" xfId="0" applyFont="1" applyFill="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174" fontId="40" fillId="0" borderId="0" xfId="1" applyNumberFormat="1" applyFont="1" applyFill="1" applyBorder="1" applyAlignment="1">
      <alignment horizontal="center"/>
    </xf>
    <xf numFmtId="174" fontId="40" fillId="0" borderId="6" xfId="1" applyNumberFormat="1" applyFont="1" applyFill="1" applyBorder="1" applyAlignment="1">
      <alignment horizontal="center"/>
    </xf>
    <xf numFmtId="164" fontId="40" fillId="0" borderId="0" xfId="1" applyNumberFormat="1" applyFont="1" applyAlignment="1">
      <alignment horizontal="center"/>
    </xf>
    <xf numFmtId="164" fontId="40" fillId="0" borderId="1" xfId="1" applyNumberFormat="1" applyFont="1" applyBorder="1" applyAlignment="1">
      <alignment horizontal="center"/>
    </xf>
    <xf numFmtId="174" fontId="40" fillId="0" borderId="2" xfId="1" applyNumberFormat="1" applyFont="1" applyFill="1" applyBorder="1" applyAlignment="1">
      <alignment horizontal="center"/>
    </xf>
    <xf numFmtId="164" fontId="40" fillId="0" borderId="0" xfId="1" applyNumberFormat="1" applyFont="1" applyBorder="1" applyAlignment="1">
      <alignment horizontal="center"/>
    </xf>
    <xf numFmtId="167" fontId="40" fillId="0" borderId="0" xfId="5" applyNumberFormat="1" applyFont="1" applyAlignment="1">
      <alignment horizontal="right"/>
    </xf>
    <xf numFmtId="167" fontId="23" fillId="0" borderId="0" xfId="0" quotePrefix="1" applyNumberFormat="1" applyFont="1" applyFill="1" applyAlignment="1">
      <alignment horizontal="right"/>
    </xf>
    <xf numFmtId="167" fontId="40" fillId="0" borderId="0" xfId="5" applyNumberFormat="1" applyFont="1" applyFill="1" applyAlignment="1">
      <alignment horizontal="right"/>
    </xf>
    <xf numFmtId="174" fontId="40" fillId="0" borderId="0" xfId="1" applyNumberFormat="1" applyFont="1" applyFill="1" applyAlignment="1">
      <alignment horizontal="center"/>
    </xf>
    <xf numFmtId="167" fontId="40" fillId="0" borderId="0" xfId="5" applyNumberFormat="1" applyFont="1" applyFill="1" applyAlignment="1">
      <alignment horizontal="center"/>
    </xf>
    <xf numFmtId="0" fontId="23" fillId="0" borderId="1" xfId="0" applyFont="1" applyFill="1" applyBorder="1" applyAlignment="1">
      <alignment horizontal="center"/>
    </xf>
    <xf numFmtId="167" fontId="23" fillId="0" borderId="0" xfId="0" quotePrefix="1" applyNumberFormat="1" applyFont="1" applyFill="1" applyAlignment="1">
      <alignment horizontal="center"/>
    </xf>
    <xf numFmtId="164" fontId="40" fillId="0" borderId="0" xfId="1" applyNumberFormat="1" applyFont="1" applyAlignment="1" applyProtection="1">
      <alignment horizontal="center"/>
      <protection locked="0"/>
    </xf>
    <xf numFmtId="164" fontId="40" fillId="0" borderId="0" xfId="1" applyNumberFormat="1" applyFont="1" applyFill="1" applyAlignment="1">
      <alignment horizontal="center"/>
    </xf>
    <xf numFmtId="176" fontId="40" fillId="0" borderId="0" xfId="1" applyNumberFormat="1" applyFont="1" applyFill="1" applyAlignment="1">
      <alignment horizontal="center"/>
    </xf>
    <xf numFmtId="164" fontId="40" fillId="0" borderId="1" xfId="1" applyNumberFormat="1" applyFont="1" applyFill="1" applyBorder="1" applyAlignment="1">
      <alignment horizontal="center"/>
    </xf>
    <xf numFmtId="176" fontId="40" fillId="0" borderId="2" xfId="1" applyNumberFormat="1" applyFont="1" applyFill="1" applyBorder="1" applyAlignment="1">
      <alignment horizontal="center"/>
    </xf>
    <xf numFmtId="174" fontId="40" fillId="0" borderId="0" xfId="2" applyNumberFormat="1" applyFont="1" applyFill="1" applyAlignment="1">
      <alignment horizontal="center"/>
    </xf>
    <xf numFmtId="176" fontId="40" fillId="0" borderId="0" xfId="1" quotePrefix="1" applyNumberFormat="1" applyFont="1" applyFill="1" applyBorder="1" applyAlignment="1">
      <alignment horizontal="left"/>
    </xf>
    <xf numFmtId="176" fontId="40" fillId="0" borderId="0" xfId="1" applyNumberFormat="1" applyFont="1" applyFill="1" applyBorder="1" applyAlignment="1">
      <alignment horizontal="left"/>
    </xf>
    <xf numFmtId="174" fontId="40" fillId="0" borderId="2" xfId="2" applyNumberFormat="1" applyFont="1" applyFill="1" applyBorder="1" applyAlignment="1">
      <alignment horizontal="center"/>
    </xf>
    <xf numFmtId="176" fontId="40" fillId="0" borderId="2" xfId="1" quotePrefix="1" applyNumberFormat="1" applyFont="1" applyFill="1" applyBorder="1" applyAlignment="1">
      <alignment horizontal="left"/>
    </xf>
    <xf numFmtId="176" fontId="40" fillId="0" borderId="2" xfId="1" applyNumberFormat="1" applyFont="1" applyFill="1" applyBorder="1" applyAlignment="1">
      <alignment horizontal="left"/>
    </xf>
    <xf numFmtId="164" fontId="40" fillId="0" borderId="0" xfId="1" applyNumberFormat="1" applyFont="1" applyFill="1" applyBorder="1" applyAlignment="1">
      <alignment horizontal="center"/>
    </xf>
    <xf numFmtId="0" fontId="69" fillId="0" borderId="0" xfId="144" applyFont="1" applyAlignment="1">
      <alignment horizontal="left" vertical="center" wrapText="1"/>
    </xf>
    <xf numFmtId="15" fontId="23" fillId="0" borderId="1" xfId="2" quotePrefix="1" applyNumberFormat="1" applyFont="1" applyBorder="1" applyAlignment="1" applyProtection="1">
      <alignment horizontal="center"/>
      <protection locked="0"/>
    </xf>
    <xf numFmtId="0" fontId="24" fillId="0" borderId="0" xfId="706" quotePrefix="1" applyFont="1" applyBorder="1" applyAlignment="1">
      <alignment horizontal="right"/>
    </xf>
    <xf numFmtId="0" fontId="24" fillId="0" borderId="0" xfId="706" applyFont="1" applyAlignment="1" applyProtection="1">
      <alignment horizontal="right"/>
      <protection locked="0"/>
    </xf>
    <xf numFmtId="0" fontId="24" fillId="0" borderId="1" xfId="706" applyFont="1" applyFill="1" applyBorder="1" applyAlignment="1">
      <alignment horizontal="right"/>
    </xf>
    <xf numFmtId="174" fontId="52" fillId="0" borderId="6" xfId="1" applyNumberFormat="1" applyFont="1" applyFill="1" applyBorder="1" applyAlignment="1">
      <alignment horizontal="center"/>
    </xf>
    <xf numFmtId="174" fontId="24" fillId="0" borderId="2" xfId="1" applyNumberFormat="1" applyFont="1" applyFill="1" applyBorder="1" applyAlignment="1">
      <alignment horizontal="center"/>
    </xf>
    <xf numFmtId="173" fontId="57" fillId="0" borderId="0" xfId="6" applyNumberFormat="1" applyFont="1" applyAlignment="1">
      <alignment horizontal="right"/>
    </xf>
    <xf numFmtId="173" fontId="57" fillId="0" borderId="0" xfId="6" applyNumberFormat="1" applyFont="1" applyFill="1" applyAlignment="1">
      <alignment horizontal="right"/>
    </xf>
    <xf numFmtId="174" fontId="52" fillId="0" borderId="6" xfId="1" quotePrefix="1" applyNumberFormat="1" applyFont="1" applyFill="1" applyBorder="1" applyAlignment="1">
      <alignment horizontal="right"/>
    </xf>
    <xf numFmtId="174" fontId="52" fillId="0" borderId="6" xfId="1" applyNumberFormat="1" applyFont="1" applyFill="1" applyBorder="1" applyAlignment="1">
      <alignment horizontal="right"/>
    </xf>
    <xf numFmtId="164" fontId="52" fillId="0" borderId="0" xfId="1" quotePrefix="1" applyNumberFormat="1" applyFont="1" applyAlignment="1">
      <alignment horizontal="right"/>
    </xf>
    <xf numFmtId="164" fontId="52" fillId="0" borderId="0" xfId="1" applyNumberFormat="1" applyFont="1" applyAlignment="1">
      <alignment horizontal="right"/>
    </xf>
    <xf numFmtId="164" fontId="52" fillId="56" borderId="0" xfId="1" applyNumberFormat="1" applyFont="1" applyFill="1" applyAlignment="1">
      <alignment horizontal="center"/>
    </xf>
    <xf numFmtId="174" fontId="52" fillId="56" borderId="6" xfId="1" applyNumberFormat="1" applyFont="1" applyFill="1" applyBorder="1" applyAlignment="1">
      <alignment horizontal="center"/>
    </xf>
    <xf numFmtId="164" fontId="52" fillId="0" borderId="1" xfId="1" quotePrefix="1" applyNumberFormat="1" applyFont="1" applyBorder="1" applyAlignment="1">
      <alignment horizontal="right"/>
    </xf>
    <xf numFmtId="164" fontId="52" fillId="0" borderId="1" xfId="1" applyNumberFormat="1" applyFont="1" applyBorder="1" applyAlignment="1">
      <alignment horizontal="right"/>
    </xf>
    <xf numFmtId="174" fontId="24" fillId="0" borderId="2" xfId="1" quotePrefix="1" applyNumberFormat="1" applyFont="1" applyFill="1" applyBorder="1" applyAlignment="1">
      <alignment horizontal="center"/>
    </xf>
    <xf numFmtId="174" fontId="24" fillId="56" borderId="2" xfId="1" applyNumberFormat="1" applyFont="1" applyFill="1" applyBorder="1" applyAlignment="1">
      <alignment horizontal="center"/>
    </xf>
    <xf numFmtId="164" fontId="52" fillId="56" borderId="1" xfId="1" applyNumberFormat="1" applyFont="1" applyFill="1" applyBorder="1" applyAlignment="1">
      <alignment horizontal="center"/>
    </xf>
    <xf numFmtId="164" fontId="67" fillId="0" borderId="0" xfId="1" applyNumberFormat="1" applyFont="1" applyAlignment="1">
      <alignment horizontal="right"/>
    </xf>
    <xf numFmtId="176" fontId="88" fillId="0" borderId="2" xfId="1" applyNumberFormat="1" applyFont="1" applyFill="1" applyBorder="1" applyAlignment="1">
      <alignment horizontal="right"/>
    </xf>
    <xf numFmtId="176" fontId="88" fillId="0" borderId="3" xfId="1" applyNumberFormat="1" applyFont="1" applyFill="1" applyBorder="1" applyAlignment="1">
      <alignment horizontal="right"/>
    </xf>
    <xf numFmtId="167" fontId="63" fillId="0" borderId="0" xfId="5" applyNumberFormat="1" applyFont="1" applyAlignment="1">
      <alignment horizontal="right"/>
    </xf>
    <xf numFmtId="164" fontId="63" fillId="0" borderId="0" xfId="1" applyNumberFormat="1" applyFont="1" applyBorder="1" applyAlignment="1">
      <alignment horizontal="center"/>
    </xf>
    <xf numFmtId="174" fontId="63" fillId="0" borderId="4" xfId="1" applyNumberFormat="1" applyFont="1" applyFill="1" applyBorder="1" applyAlignment="1">
      <alignment horizontal="center"/>
    </xf>
    <xf numFmtId="167" fontId="63" fillId="0" borderId="0" xfId="5" applyNumberFormat="1" applyFont="1" applyFill="1" applyAlignment="1">
      <alignment horizontal="right"/>
    </xf>
    <xf numFmtId="0" fontId="65" fillId="0" borderId="1" xfId="0" applyFont="1" applyBorder="1" applyAlignment="1" applyProtection="1">
      <alignment horizontal="right"/>
      <protection locked="0"/>
    </xf>
    <xf numFmtId="174" fontId="63" fillId="0" borderId="0" xfId="1" applyNumberFormat="1" applyFont="1" applyFill="1" applyBorder="1" applyAlignment="1">
      <alignment horizontal="center"/>
    </xf>
    <xf numFmtId="164" fontId="63" fillId="0" borderId="0" xfId="1" applyNumberFormat="1" applyFont="1" applyAlignment="1">
      <alignment horizontal="center"/>
    </xf>
    <xf numFmtId="174" fontId="63" fillId="0" borderId="6" xfId="1" applyNumberFormat="1" applyFont="1" applyFill="1" applyBorder="1" applyAlignment="1">
      <alignment horizontal="center"/>
    </xf>
    <xf numFmtId="164" fontId="67" fillId="0" borderId="0" xfId="1" applyNumberFormat="1" applyFont="1" applyFill="1" applyAlignment="1">
      <alignment horizontal="right"/>
    </xf>
    <xf numFmtId="176" fontId="88" fillId="0" borderId="2" xfId="1" applyNumberFormat="1" applyFont="1" applyBorder="1" applyAlignment="1">
      <alignment horizontal="right"/>
    </xf>
    <xf numFmtId="173" fontId="32" fillId="0" borderId="0" xfId="6" applyNumberFormat="1" applyFont="1" applyAlignment="1">
      <alignment horizontal="right"/>
    </xf>
    <xf numFmtId="0" fontId="21" fillId="0" borderId="0" xfId="0" applyFont="1" applyAlignment="1">
      <alignment horizontal="justify" vertical="top" wrapText="1"/>
    </xf>
    <xf numFmtId="0" fontId="21" fillId="0" borderId="0" xfId="0" applyFont="1" applyAlignment="1">
      <alignment horizontal="justify" wrapText="1"/>
    </xf>
    <xf numFmtId="0" fontId="17" fillId="0" borderId="0" xfId="0" applyFont="1" applyAlignment="1">
      <alignment horizontal="justify" vertical="top" wrapText="1"/>
    </xf>
    <xf numFmtId="0" fontId="17" fillId="0" borderId="0" xfId="0" applyFont="1" applyAlignment="1">
      <alignment horizontal="justify" wrapText="1"/>
    </xf>
    <xf numFmtId="0" fontId="25" fillId="0" borderId="0" xfId="0" quotePrefix="1" applyFont="1" applyBorder="1" applyAlignment="1">
      <alignment horizontal="right"/>
    </xf>
    <xf numFmtId="0" fontId="25" fillId="0" borderId="0" xfId="0" applyFont="1" applyBorder="1" applyAlignment="1">
      <alignment horizontal="right"/>
    </xf>
    <xf numFmtId="0" fontId="21" fillId="0" borderId="0" xfId="0" applyFont="1" applyAlignment="1">
      <alignment horizontal="left" wrapText="1"/>
    </xf>
    <xf numFmtId="0" fontId="25" fillId="0" borderId="1" xfId="0" applyFont="1" applyBorder="1" applyAlignment="1">
      <alignment horizontal="right"/>
    </xf>
    <xf numFmtId="0" fontId="45" fillId="0" borderId="0" xfId="0" applyFont="1" applyFill="1" applyBorder="1" applyAlignment="1">
      <alignment horizontal="left" wrapText="1"/>
    </xf>
    <xf numFmtId="0" fontId="52" fillId="0" borderId="0" xfId="0" applyFont="1" applyAlignment="1" applyProtection="1">
      <alignment horizontal="left" wrapText="1"/>
      <protection locked="0"/>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7">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11205</xdr:colOff>
      <xdr:row>39</xdr:row>
      <xdr:rowOff>156882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78470" cy="6891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257175</xdr:colOff>
      <xdr:row>24</xdr:row>
      <xdr:rowOff>0</xdr:rowOff>
    </xdr:to>
    <xdr:sp macro="" textlink="">
      <xdr:nvSpPr>
        <xdr:cNvPr id="57345" name="AutoShape 1"/>
        <xdr:cNvSpPr>
          <a:spLocks noChangeAspect="1" noChangeArrowheads="1"/>
        </xdr:cNvSpPr>
      </xdr:nvSpPr>
      <xdr:spPr bwMode="auto">
        <a:xfrm>
          <a:off x="0" y="0"/>
          <a:ext cx="8239125"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9525</xdr:colOff>
      <xdr:row>0</xdr:row>
      <xdr:rowOff>38099</xdr:rowOff>
    </xdr:from>
    <xdr:to>
      <xdr:col>13</xdr:col>
      <xdr:colOff>533400</xdr:colOff>
      <xdr:row>30</xdr:row>
      <xdr:rowOff>200024</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099"/>
          <a:ext cx="7839075" cy="684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447675</xdr:colOff>
      <xdr:row>3</xdr:row>
      <xdr:rowOff>28575</xdr:rowOff>
    </xdr:from>
    <xdr:to>
      <xdr:col>17</xdr:col>
      <xdr:colOff>351261</xdr:colOff>
      <xdr:row>47</xdr:row>
      <xdr:rowOff>122931</xdr:rowOff>
    </xdr:to>
    <xdr:pic>
      <xdr:nvPicPr>
        <xdr:cNvPr id="4" name="Picture 3"/>
        <xdr:cNvPicPr>
          <a:picLocks noChangeAspect="1"/>
        </xdr:cNvPicPr>
      </xdr:nvPicPr>
      <xdr:blipFill>
        <a:blip xmlns:r="http://schemas.openxmlformats.org/officeDocument/2006/relationships" r:embed="rId1"/>
        <a:stretch>
          <a:fillRect/>
        </a:stretch>
      </xdr:blipFill>
      <xdr:spPr>
        <a:xfrm>
          <a:off x="1057275" y="514350"/>
          <a:ext cx="9314286" cy="7152381"/>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24.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9"/>
    <col min="3" max="3" width="2.85546875" style="9" customWidth="1"/>
    <col min="4" max="16384" width="9.140625" style="9"/>
  </cols>
  <sheetData>
    <row r="9" spans="3:11" ht="30" customHeight="1" x14ac:dyDescent="0.4">
      <c r="C9" s="37"/>
    </row>
    <row r="10" spans="3:11" ht="16.5" customHeight="1" x14ac:dyDescent="0.2"/>
    <row r="12" spans="3:11" ht="26.25" x14ac:dyDescent="0.4">
      <c r="C12" s="115" t="s">
        <v>120</v>
      </c>
      <c r="D12" s="73"/>
      <c r="F12" s="73"/>
      <c r="G12" s="73"/>
      <c r="H12" s="73"/>
      <c r="I12" s="73"/>
      <c r="J12" s="73"/>
      <c r="K12" s="73"/>
    </row>
    <row r="13" spans="3:11" ht="16.5" customHeight="1" x14ac:dyDescent="0.2">
      <c r="H13" s="47"/>
      <c r="I13" s="47"/>
    </row>
    <row r="14" spans="3:11" x14ac:dyDescent="0.2">
      <c r="H14" s="47"/>
      <c r="I14" s="47"/>
    </row>
    <row r="15" spans="3:11" ht="20.25" x14ac:dyDescent="0.3">
      <c r="C15" s="565" t="s">
        <v>333</v>
      </c>
      <c r="D15" s="74"/>
      <c r="F15" s="74"/>
      <c r="G15" s="74"/>
      <c r="H15" s="74"/>
      <c r="I15" s="74"/>
      <c r="J15" s="74"/>
      <c r="K15" s="74"/>
    </row>
    <row r="16" spans="3:11" x14ac:dyDescent="0.2">
      <c r="H16" s="47"/>
      <c r="I16" s="47"/>
    </row>
    <row r="17" spans="3:12" x14ac:dyDescent="0.2">
      <c r="H17" s="47"/>
      <c r="I17" s="47"/>
    </row>
    <row r="18" spans="3:12" x14ac:dyDescent="0.2">
      <c r="H18" s="47"/>
      <c r="I18" s="47"/>
    </row>
    <row r="19" spans="3:12" x14ac:dyDescent="0.2">
      <c r="H19" s="47"/>
      <c r="I19" s="47"/>
    </row>
    <row r="20" spans="3:12" x14ac:dyDescent="0.2">
      <c r="H20" s="47"/>
      <c r="I20" s="47"/>
    </row>
    <row r="21" spans="3:12" x14ac:dyDescent="0.2">
      <c r="H21" s="47"/>
      <c r="I21" s="47"/>
    </row>
    <row r="22" spans="3:12" x14ac:dyDescent="0.2">
      <c r="H22" s="47"/>
      <c r="I22" s="47"/>
    </row>
    <row r="23" spans="3:12" x14ac:dyDescent="0.2">
      <c r="H23" s="47"/>
      <c r="I23" s="47"/>
    </row>
    <row r="24" spans="3:12" x14ac:dyDescent="0.2">
      <c r="H24" s="47"/>
      <c r="I24" s="47"/>
    </row>
    <row r="25" spans="3:12" x14ac:dyDescent="0.2">
      <c r="H25" s="47"/>
      <c r="I25" s="47"/>
    </row>
    <row r="26" spans="3:12" x14ac:dyDescent="0.2">
      <c r="C26" s="118" t="s">
        <v>174</v>
      </c>
      <c r="F26" s="48"/>
      <c r="G26" s="48"/>
      <c r="H26" s="48"/>
      <c r="I26" s="48"/>
      <c r="J26" s="48"/>
    </row>
    <row r="27" spans="3:12" x14ac:dyDescent="0.2">
      <c r="C27" s="118" t="s">
        <v>173</v>
      </c>
      <c r="D27" s="116"/>
      <c r="F27" s="48"/>
      <c r="G27" s="48"/>
      <c r="H27" s="48"/>
      <c r="I27" s="48"/>
      <c r="J27" s="48"/>
    </row>
    <row r="28" spans="3:12" x14ac:dyDescent="0.2">
      <c r="C28" s="118" t="s">
        <v>175</v>
      </c>
      <c r="D28" s="117"/>
      <c r="F28" s="48"/>
      <c r="G28" s="48"/>
      <c r="H28" s="48"/>
      <c r="I28" s="48"/>
      <c r="J28" s="48"/>
    </row>
    <row r="29" spans="3:12" x14ac:dyDescent="0.2">
      <c r="C29" s="38"/>
      <c r="D29" s="38"/>
      <c r="E29" s="38"/>
      <c r="F29" s="38"/>
      <c r="G29" s="38"/>
      <c r="H29" s="38"/>
      <c r="I29" s="38"/>
      <c r="J29" s="38"/>
      <c r="K29" s="38"/>
      <c r="L29" s="38"/>
    </row>
    <row r="30" spans="3:12" x14ac:dyDescent="0.2">
      <c r="C30" s="39"/>
      <c r="D30" s="39"/>
      <c r="E30" s="39"/>
      <c r="F30" s="39"/>
      <c r="G30" s="39"/>
      <c r="H30" s="39"/>
      <c r="I30" s="39"/>
      <c r="J30" s="39"/>
      <c r="K30" s="39"/>
      <c r="L30" s="38"/>
    </row>
    <row r="31" spans="3:12" x14ac:dyDescent="0.2">
      <c r="C31" s="39"/>
      <c r="D31" s="39"/>
      <c r="E31" s="39"/>
      <c r="F31" s="39"/>
      <c r="G31" s="39"/>
      <c r="H31" s="39"/>
      <c r="I31" s="39"/>
      <c r="J31" s="39"/>
      <c r="K31" s="39"/>
      <c r="L31" s="38"/>
    </row>
  </sheetData>
  <phoneticPr fontId="17" type="noConversion"/>
  <pageMargins left="0.75" right="0.75" top="1" bottom="1"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90" zoomScaleNormal="90" zoomScaleSheetLayoutView="95" workbookViewId="0">
      <selection activeCell="X99" sqref="X99"/>
    </sheetView>
  </sheetViews>
  <sheetFormatPr defaultRowHeight="12.75" x14ac:dyDescent="0.2"/>
  <cols>
    <col min="1" max="1" width="40.7109375" style="18" customWidth="1"/>
    <col min="2" max="2" width="2.140625" style="18" customWidth="1"/>
    <col min="3" max="3" width="11" style="19" customWidth="1"/>
    <col min="4" max="4" width="5.28515625" style="19" customWidth="1"/>
    <col min="5" max="5" width="2.140625" style="44" customWidth="1"/>
    <col min="6" max="6" width="11.5703125" style="19" customWidth="1"/>
    <col min="7" max="7" width="5.7109375" style="19" customWidth="1"/>
    <col min="8" max="8" width="2.140625" style="44" customWidth="1"/>
    <col min="9" max="9" width="11" style="19" customWidth="1"/>
    <col min="10" max="10" width="6" style="19" customWidth="1"/>
    <col min="11" max="11" width="2.140625" style="44" customWidth="1"/>
    <col min="12" max="12" width="11" style="19" customWidth="1"/>
    <col min="13" max="13" width="2.5703125" style="19" customWidth="1"/>
    <col min="14" max="14" width="2.140625" style="44" customWidth="1"/>
    <col min="15" max="15" width="11.28515625" style="19" customWidth="1"/>
    <col min="16" max="16" width="5.85546875" style="19" customWidth="1"/>
    <col min="17" max="17" width="2.140625" style="44" customWidth="1"/>
    <col min="18" max="18" width="11" style="19" customWidth="1"/>
    <col min="19" max="16384" width="9.140625" style="18"/>
  </cols>
  <sheetData>
    <row r="1" spans="1:18" s="456" customFormat="1" ht="16.5" customHeight="1" x14ac:dyDescent="0.25">
      <c r="A1" s="1093" t="s">
        <v>338</v>
      </c>
      <c r="B1" s="1093"/>
      <c r="C1" s="1093"/>
      <c r="D1" s="1093"/>
      <c r="E1" s="1093"/>
      <c r="F1" s="1093"/>
      <c r="G1" s="1093"/>
      <c r="H1" s="1093"/>
      <c r="I1" s="1093"/>
      <c r="J1" s="1093"/>
      <c r="K1" s="1093"/>
      <c r="L1" s="1093"/>
      <c r="M1" s="1093"/>
      <c r="N1" s="1093"/>
      <c r="O1" s="1093"/>
      <c r="P1" s="1093"/>
      <c r="Q1" s="1093"/>
      <c r="R1" s="1093"/>
    </row>
    <row r="2" spans="1:18" s="17" customFormat="1" ht="16.5" customHeight="1" x14ac:dyDescent="0.25">
      <c r="A2" s="1094" t="s">
        <v>42</v>
      </c>
      <c r="B2" s="1094"/>
      <c r="C2" s="1094"/>
      <c r="D2" s="1094"/>
      <c r="E2" s="1094"/>
      <c r="F2" s="1094"/>
      <c r="G2" s="1094"/>
      <c r="H2" s="1094"/>
      <c r="I2" s="1094"/>
      <c r="J2" s="1094"/>
      <c r="K2" s="1094"/>
      <c r="L2" s="1094"/>
      <c r="M2" s="1094"/>
      <c r="N2" s="1094"/>
      <c r="O2" s="1094"/>
      <c r="P2" s="1094"/>
      <c r="Q2" s="1094"/>
      <c r="R2" s="1094"/>
    </row>
    <row r="3" spans="1:18" s="17" customFormat="1" ht="12.75" customHeight="1" x14ac:dyDescent="0.2">
      <c r="A3" s="68"/>
      <c r="B3" s="42"/>
      <c r="C3" s="16"/>
      <c r="D3" s="16"/>
      <c r="E3" s="41"/>
      <c r="F3" s="16"/>
      <c r="G3" s="16"/>
      <c r="H3" s="41"/>
      <c r="I3" s="16"/>
      <c r="J3" s="16"/>
      <c r="K3" s="41"/>
      <c r="L3" s="16"/>
      <c r="M3" s="16"/>
      <c r="N3" s="41"/>
      <c r="O3" s="16"/>
      <c r="P3" s="16"/>
      <c r="Q3" s="41"/>
      <c r="R3" s="16"/>
    </row>
    <row r="4" spans="1:18" s="17" customFormat="1" ht="12.75" customHeight="1" x14ac:dyDescent="0.2">
      <c r="A4" s="42"/>
      <c r="B4" s="42"/>
      <c r="C4" s="16"/>
      <c r="D4" s="16"/>
      <c r="E4" s="41"/>
      <c r="F4" s="16"/>
      <c r="G4" s="16"/>
      <c r="H4" s="41"/>
      <c r="I4" s="16"/>
      <c r="J4" s="16"/>
      <c r="K4" s="41"/>
      <c r="L4" s="16"/>
      <c r="M4" s="16"/>
      <c r="N4" s="41"/>
      <c r="O4" s="16"/>
      <c r="P4" s="16"/>
      <c r="Q4" s="41"/>
      <c r="R4" s="16"/>
    </row>
    <row r="5" spans="1:18" s="17" customFormat="1" ht="12.75" customHeight="1" x14ac:dyDescent="0.2">
      <c r="E5" s="43"/>
      <c r="H5" s="43"/>
      <c r="K5" s="43"/>
      <c r="N5" s="43"/>
      <c r="Q5" s="43"/>
    </row>
    <row r="6" spans="1:18" s="45" customFormat="1" ht="17.25" customHeight="1" x14ac:dyDescent="0.2">
      <c r="B6" s="1095" t="s">
        <v>529</v>
      </c>
      <c r="C6" s="1095"/>
      <c r="D6" s="1095"/>
      <c r="E6" s="1095"/>
      <c r="F6" s="1095"/>
      <c r="G6" s="1095"/>
      <c r="H6" s="1095"/>
      <c r="I6" s="1095"/>
      <c r="J6" s="1095"/>
      <c r="K6" s="1095"/>
      <c r="L6" s="1095"/>
      <c r="M6" s="1095"/>
      <c r="N6" s="1095"/>
      <c r="O6" s="1095"/>
      <c r="P6" s="1095"/>
      <c r="Q6" s="1095"/>
      <c r="R6" s="1095"/>
    </row>
    <row r="7" spans="1:18" s="17" customFormat="1" ht="16.5" customHeight="1" x14ac:dyDescent="0.2">
      <c r="B7" s="121"/>
      <c r="C7" s="122" t="s">
        <v>48</v>
      </c>
      <c r="D7" s="122"/>
      <c r="E7" s="123"/>
      <c r="F7" s="122" t="s">
        <v>49</v>
      </c>
      <c r="G7" s="122"/>
      <c r="H7" s="123"/>
      <c r="I7" s="122" t="s">
        <v>50</v>
      </c>
      <c r="J7" s="122"/>
      <c r="K7" s="123"/>
      <c r="L7" s="122" t="s">
        <v>51</v>
      </c>
      <c r="M7" s="122"/>
      <c r="N7" s="123"/>
      <c r="O7" s="122" t="s">
        <v>436</v>
      </c>
      <c r="P7" s="122"/>
      <c r="Q7" s="123"/>
      <c r="R7" s="122" t="s">
        <v>52</v>
      </c>
    </row>
    <row r="8" spans="1:18" x14ac:dyDescent="0.2">
      <c r="B8" s="124"/>
      <c r="C8" s="125"/>
      <c r="D8" s="125"/>
      <c r="E8" s="126"/>
      <c r="F8" s="127"/>
      <c r="G8" s="127"/>
      <c r="H8" s="128"/>
      <c r="I8" s="127"/>
      <c r="J8" s="127"/>
      <c r="K8" s="128"/>
      <c r="L8" s="127"/>
      <c r="M8" s="490"/>
      <c r="N8" s="128"/>
      <c r="O8" s="490"/>
      <c r="P8" s="127"/>
      <c r="Q8" s="128"/>
      <c r="R8" s="127"/>
    </row>
    <row r="9" spans="1:18" ht="13.5" thickBot="1" x14ac:dyDescent="0.25">
      <c r="A9" s="22" t="s">
        <v>23</v>
      </c>
      <c r="B9" s="129" t="s">
        <v>1</v>
      </c>
      <c r="C9" s="492">
        <v>187.4</v>
      </c>
      <c r="D9" s="493"/>
      <c r="E9" s="491" t="s">
        <v>1</v>
      </c>
      <c r="F9" s="492">
        <v>177.2</v>
      </c>
      <c r="G9" s="493"/>
      <c r="H9" s="491" t="s">
        <v>1</v>
      </c>
      <c r="I9" s="492">
        <v>48.6</v>
      </c>
      <c r="J9" s="493"/>
      <c r="K9" s="491" t="s">
        <v>1</v>
      </c>
      <c r="L9" s="492">
        <v>31.7</v>
      </c>
      <c r="M9" s="493"/>
      <c r="N9" s="491" t="s">
        <v>1</v>
      </c>
      <c r="O9" s="926">
        <v>190.2</v>
      </c>
      <c r="P9" s="493"/>
      <c r="Q9" s="491" t="s">
        <v>1</v>
      </c>
      <c r="R9" s="492">
        <v>635.1</v>
      </c>
    </row>
    <row r="10" spans="1:18" x14ac:dyDescent="0.2">
      <c r="A10" s="22"/>
      <c r="B10" s="130"/>
      <c r="C10" s="488"/>
      <c r="D10" s="488"/>
      <c r="E10" s="494"/>
      <c r="F10" s="488"/>
      <c r="G10" s="488"/>
      <c r="H10" s="494"/>
      <c r="I10" s="488"/>
      <c r="J10" s="488"/>
      <c r="K10" s="494"/>
      <c r="L10" s="488"/>
      <c r="M10" s="488"/>
      <c r="N10" s="494"/>
      <c r="O10" s="488"/>
      <c r="P10" s="488"/>
      <c r="Q10" s="494"/>
      <c r="R10" s="488"/>
    </row>
    <row r="11" spans="1:18" x14ac:dyDescent="0.2">
      <c r="A11" s="22" t="s">
        <v>25</v>
      </c>
      <c r="B11" s="131"/>
      <c r="C11" s="496">
        <v>153.80000000000001</v>
      </c>
      <c r="D11" s="493"/>
      <c r="E11" s="495"/>
      <c r="F11" s="496">
        <v>136</v>
      </c>
      <c r="G11" s="493"/>
      <c r="H11" s="495"/>
      <c r="I11" s="496">
        <v>39.1</v>
      </c>
      <c r="J11" s="493"/>
      <c r="K11" s="495"/>
      <c r="L11" s="496">
        <v>25.3</v>
      </c>
      <c r="M11" s="493"/>
      <c r="N11" s="495"/>
      <c r="O11" s="927">
        <v>140.69999999999999</v>
      </c>
      <c r="P11" s="493"/>
      <c r="Q11" s="495"/>
      <c r="R11" s="496">
        <v>494.9</v>
      </c>
    </row>
    <row r="12" spans="1:18" x14ac:dyDescent="0.2">
      <c r="A12" s="22" t="s">
        <v>4</v>
      </c>
      <c r="B12" s="130"/>
      <c r="C12" s="488"/>
      <c r="D12" s="488"/>
      <c r="E12" s="494"/>
      <c r="F12" s="488"/>
      <c r="G12" s="488"/>
      <c r="H12" s="494"/>
      <c r="I12" s="488"/>
      <c r="J12" s="488"/>
      <c r="K12" s="494"/>
      <c r="L12" s="488"/>
      <c r="M12" s="488"/>
      <c r="N12" s="494"/>
      <c r="O12" s="488"/>
      <c r="P12" s="488"/>
      <c r="Q12" s="494"/>
      <c r="R12" s="488"/>
    </row>
    <row r="13" spans="1:18" x14ac:dyDescent="0.2">
      <c r="A13" s="22" t="s">
        <v>26</v>
      </c>
      <c r="B13" s="130"/>
      <c r="C13" s="488">
        <v>115.7</v>
      </c>
      <c r="D13" s="488"/>
      <c r="E13" s="437"/>
      <c r="F13" s="488">
        <v>87.9</v>
      </c>
      <c r="G13" s="488"/>
      <c r="H13" s="437"/>
      <c r="I13" s="488">
        <v>28</v>
      </c>
      <c r="J13" s="488"/>
      <c r="K13" s="437"/>
      <c r="L13" s="488">
        <v>25.2</v>
      </c>
      <c r="M13" s="488"/>
      <c r="N13" s="437"/>
      <c r="O13" s="928">
        <v>104.5</v>
      </c>
      <c r="P13" s="488"/>
      <c r="Q13" s="494"/>
      <c r="R13" s="493">
        <v>361.3</v>
      </c>
    </row>
    <row r="14" spans="1:18" x14ac:dyDescent="0.2">
      <c r="A14" s="2" t="s">
        <v>146</v>
      </c>
      <c r="B14" s="6"/>
      <c r="C14" s="488">
        <v>-5.0999999999999996</v>
      </c>
      <c r="D14" s="438"/>
      <c r="E14" s="439"/>
      <c r="F14" s="488">
        <v>37.9</v>
      </c>
      <c r="G14" s="493"/>
      <c r="H14" s="439"/>
      <c r="I14" s="488">
        <v>25.7</v>
      </c>
      <c r="J14" s="493"/>
      <c r="K14" s="439"/>
      <c r="L14" s="438">
        <v>17.899999999999999</v>
      </c>
      <c r="M14" s="859"/>
      <c r="N14" s="865"/>
      <c r="O14" s="928">
        <v>48.3</v>
      </c>
      <c r="P14" s="493"/>
      <c r="Q14" s="439"/>
      <c r="R14" s="493">
        <v>124.7</v>
      </c>
    </row>
    <row r="15" spans="1:18" x14ac:dyDescent="0.2">
      <c r="A15" s="2" t="s">
        <v>36</v>
      </c>
      <c r="B15" s="6"/>
      <c r="C15" s="488">
        <v>11.3</v>
      </c>
      <c r="D15" s="498"/>
      <c r="E15" s="439"/>
      <c r="F15" s="488">
        <v>24.4</v>
      </c>
      <c r="G15" s="498"/>
      <c r="H15" s="439"/>
      <c r="I15" s="488">
        <v>9.1</v>
      </c>
      <c r="J15" s="498"/>
      <c r="K15" s="439"/>
      <c r="L15" s="493">
        <v>5.0999999999999996</v>
      </c>
      <c r="M15" s="493"/>
      <c r="N15" s="865"/>
      <c r="O15" s="928">
        <v>23.1</v>
      </c>
      <c r="P15" s="498"/>
      <c r="Q15" s="6"/>
      <c r="R15" s="493">
        <v>73</v>
      </c>
    </row>
    <row r="16" spans="1:18" ht="14.25" x14ac:dyDescent="0.2">
      <c r="A16" s="2" t="s">
        <v>258</v>
      </c>
      <c r="B16" s="6"/>
      <c r="C16" s="132"/>
      <c r="D16" s="499"/>
      <c r="E16" s="6"/>
      <c r="F16" s="132"/>
      <c r="G16" s="493"/>
      <c r="H16" s="6"/>
      <c r="I16" s="132"/>
      <c r="J16" s="493"/>
      <c r="K16" s="6"/>
      <c r="L16" s="132"/>
      <c r="M16" s="860"/>
      <c r="N16" s="864"/>
      <c r="O16" s="860"/>
      <c r="P16" s="499"/>
      <c r="Q16" s="6"/>
      <c r="R16" s="496">
        <v>57.6</v>
      </c>
    </row>
    <row r="17" spans="1:18" ht="13.5" thickBot="1" x14ac:dyDescent="0.25">
      <c r="A17" s="22"/>
      <c r="B17" s="133" t="s">
        <v>1</v>
      </c>
      <c r="C17" s="501">
        <v>109.5</v>
      </c>
      <c r="D17" s="493"/>
      <c r="E17" s="500" t="s">
        <v>1</v>
      </c>
      <c r="F17" s="501">
        <v>25.6</v>
      </c>
      <c r="G17" s="493"/>
      <c r="H17" s="500" t="s">
        <v>1</v>
      </c>
      <c r="I17" s="501">
        <v>-6.8</v>
      </c>
      <c r="J17" s="493"/>
      <c r="K17" s="500" t="s">
        <v>1</v>
      </c>
      <c r="L17" s="501">
        <v>2.2000000000000002</v>
      </c>
      <c r="M17" s="493"/>
      <c r="N17" s="500" t="s">
        <v>1</v>
      </c>
      <c r="O17" s="501">
        <v>33.1</v>
      </c>
      <c r="P17" s="493"/>
      <c r="Q17" s="500" t="s">
        <v>1</v>
      </c>
      <c r="R17" s="501">
        <v>106</v>
      </c>
    </row>
    <row r="18" spans="1:18" x14ac:dyDescent="0.2">
      <c r="B18" s="124"/>
      <c r="C18" s="490"/>
      <c r="D18" s="490"/>
      <c r="E18" s="489"/>
      <c r="F18" s="490"/>
      <c r="G18" s="490"/>
      <c r="H18" s="489"/>
      <c r="I18" s="490"/>
      <c r="J18" s="490"/>
      <c r="K18" s="489"/>
      <c r="L18" s="490"/>
      <c r="M18" s="490"/>
      <c r="N18" s="489"/>
      <c r="O18" s="490"/>
      <c r="P18" s="490"/>
      <c r="Q18" s="489"/>
      <c r="R18" s="490"/>
    </row>
    <row r="19" spans="1:18" x14ac:dyDescent="0.2">
      <c r="A19" s="2" t="s">
        <v>130</v>
      </c>
      <c r="B19" s="6"/>
      <c r="C19" s="564">
        <v>-4.3999999999999997E-2</v>
      </c>
      <c r="D19" s="502"/>
      <c r="E19" s="134"/>
      <c r="F19" s="564">
        <v>0.43099999999999999</v>
      </c>
      <c r="G19" s="502"/>
      <c r="H19" s="134"/>
      <c r="I19" s="564">
        <v>0.91800000000000004</v>
      </c>
      <c r="J19" s="502"/>
      <c r="K19" s="134"/>
      <c r="L19" s="564">
        <v>0.71</v>
      </c>
      <c r="M19" s="564"/>
      <c r="N19" s="866"/>
      <c r="O19" s="564">
        <v>0.46200000000000002</v>
      </c>
      <c r="P19" s="502"/>
      <c r="Q19" s="134"/>
      <c r="R19" s="564">
        <v>0.34499999999999997</v>
      </c>
    </row>
    <row r="20" spans="1:18" x14ac:dyDescent="0.2">
      <c r="A20" s="2" t="s">
        <v>135</v>
      </c>
      <c r="B20" s="6"/>
      <c r="C20" s="564">
        <v>9.8000000000000004E-2</v>
      </c>
      <c r="D20" s="502"/>
      <c r="E20" s="134"/>
      <c r="F20" s="564">
        <v>0.27800000000000002</v>
      </c>
      <c r="G20" s="502"/>
      <c r="H20" s="134"/>
      <c r="I20" s="564">
        <v>0.32500000000000001</v>
      </c>
      <c r="J20" s="502"/>
      <c r="K20" s="134"/>
      <c r="L20" s="564">
        <v>0.20200000000000001</v>
      </c>
      <c r="M20" s="564"/>
      <c r="N20" s="866"/>
      <c r="O20" s="564">
        <v>0.221</v>
      </c>
      <c r="P20" s="502"/>
      <c r="Q20" s="134"/>
      <c r="R20" s="564">
        <v>0.20200000000000001</v>
      </c>
    </row>
    <row r="21" spans="1:18" ht="14.25" x14ac:dyDescent="0.2">
      <c r="A21" s="2" t="s">
        <v>256</v>
      </c>
      <c r="B21" s="6"/>
      <c r="C21" s="733"/>
      <c r="D21" s="504"/>
      <c r="E21" s="134"/>
      <c r="F21" s="733"/>
      <c r="G21" s="505"/>
      <c r="H21" s="134"/>
      <c r="I21" s="733"/>
      <c r="J21" s="505"/>
      <c r="K21" s="134"/>
      <c r="L21" s="733"/>
      <c r="M21" s="733"/>
      <c r="N21" s="866"/>
      <c r="O21" s="733"/>
      <c r="P21" s="502"/>
      <c r="Q21" s="134"/>
      <c r="R21" s="564">
        <v>0.159</v>
      </c>
    </row>
    <row r="22" spans="1:18" ht="13.5" thickBot="1" x14ac:dyDescent="0.25">
      <c r="A22" s="22" t="s">
        <v>32</v>
      </c>
      <c r="B22" s="133"/>
      <c r="C22" s="734">
        <v>5.3999999999999999E-2</v>
      </c>
      <c r="D22" s="506"/>
      <c r="E22" s="507"/>
      <c r="F22" s="734">
        <v>0.70899999999999996</v>
      </c>
      <c r="G22" s="506"/>
      <c r="H22" s="507"/>
      <c r="I22" s="734">
        <v>1.2430000000000001</v>
      </c>
      <c r="J22" s="506"/>
      <c r="K22" s="507"/>
      <c r="L22" s="734">
        <v>0.91200000000000003</v>
      </c>
      <c r="M22" s="350"/>
      <c r="N22" s="507"/>
      <c r="O22" s="734">
        <v>0.68300000000000005</v>
      </c>
      <c r="P22" s="506"/>
      <c r="Q22" s="507"/>
      <c r="R22" s="734">
        <v>0.70599999999999996</v>
      </c>
    </row>
    <row r="23" spans="1:18" x14ac:dyDescent="0.2">
      <c r="B23" s="124"/>
      <c r="C23" s="135"/>
      <c r="D23" s="135"/>
      <c r="E23" s="136"/>
      <c r="F23" s="135"/>
      <c r="G23" s="135"/>
      <c r="H23" s="136"/>
      <c r="I23" s="135"/>
      <c r="J23" s="135"/>
      <c r="K23" s="136"/>
      <c r="L23" s="135"/>
      <c r="M23" s="135"/>
      <c r="N23" s="136"/>
      <c r="O23" s="135"/>
      <c r="P23" s="135"/>
      <c r="Q23" s="136"/>
      <c r="R23" s="135"/>
    </row>
    <row r="24" spans="1:18" x14ac:dyDescent="0.2">
      <c r="B24" s="124"/>
      <c r="C24" s="127"/>
      <c r="D24" s="127"/>
      <c r="E24" s="128"/>
      <c r="F24" s="127"/>
      <c r="G24" s="127"/>
      <c r="H24" s="128"/>
      <c r="I24" s="127"/>
      <c r="J24" s="127"/>
      <c r="K24" s="128"/>
      <c r="L24" s="127"/>
      <c r="M24" s="490"/>
      <c r="N24" s="128"/>
      <c r="O24" s="490"/>
      <c r="P24" s="127"/>
      <c r="Q24" s="128"/>
      <c r="R24" s="127"/>
    </row>
    <row r="25" spans="1:18" x14ac:dyDescent="0.2">
      <c r="B25" s="124"/>
      <c r="C25" s="127"/>
      <c r="D25" s="127"/>
      <c r="E25" s="128"/>
      <c r="F25" s="127"/>
      <c r="G25" s="127"/>
      <c r="H25" s="128"/>
      <c r="I25" s="127"/>
      <c r="J25" s="127"/>
      <c r="K25" s="128"/>
      <c r="L25" s="127"/>
      <c r="M25" s="490"/>
      <c r="N25" s="128"/>
      <c r="O25" s="490"/>
      <c r="P25" s="127"/>
      <c r="Q25" s="128"/>
      <c r="R25" s="127"/>
    </row>
    <row r="26" spans="1:18" s="45" customFormat="1" ht="17.25" customHeight="1" x14ac:dyDescent="0.2">
      <c r="B26" s="1095" t="s">
        <v>530</v>
      </c>
      <c r="C26" s="1095"/>
      <c r="D26" s="1095"/>
      <c r="E26" s="1095"/>
      <c r="F26" s="1095"/>
      <c r="G26" s="1095"/>
      <c r="H26" s="1095"/>
      <c r="I26" s="1095"/>
      <c r="J26" s="1095"/>
      <c r="K26" s="1095"/>
      <c r="L26" s="1095"/>
      <c r="M26" s="1095"/>
      <c r="N26" s="1095"/>
      <c r="O26" s="1095"/>
      <c r="P26" s="1095"/>
      <c r="Q26" s="1095"/>
      <c r="R26" s="1095"/>
    </row>
    <row r="27" spans="1:18" s="17" customFormat="1" ht="16.5" customHeight="1" x14ac:dyDescent="0.2">
      <c r="B27" s="417"/>
      <c r="C27" s="418" t="s">
        <v>48</v>
      </c>
      <c r="D27" s="418"/>
      <c r="E27" s="419"/>
      <c r="F27" s="418" t="s">
        <v>49</v>
      </c>
      <c r="G27" s="418"/>
      <c r="H27" s="419"/>
      <c r="I27" s="418" t="s">
        <v>50</v>
      </c>
      <c r="J27" s="418"/>
      <c r="K27" s="419"/>
      <c r="L27" s="418" t="s">
        <v>51</v>
      </c>
      <c r="M27" s="861"/>
      <c r="N27" s="903"/>
      <c r="O27" s="904" t="s">
        <v>436</v>
      </c>
      <c r="P27" s="418"/>
      <c r="Q27" s="419"/>
      <c r="R27" s="418" t="s">
        <v>52</v>
      </c>
    </row>
    <row r="28" spans="1:18" x14ac:dyDescent="0.2">
      <c r="B28" s="420"/>
      <c r="C28" s="421"/>
      <c r="D28" s="421"/>
      <c r="E28" s="422"/>
      <c r="F28" s="423"/>
      <c r="G28" s="423"/>
      <c r="H28" s="424"/>
      <c r="I28" s="423"/>
      <c r="J28" s="423"/>
      <c r="K28" s="424"/>
      <c r="L28" s="423"/>
      <c r="M28" s="862"/>
      <c r="N28" s="905"/>
      <c r="O28" s="906"/>
      <c r="P28" s="423"/>
      <c r="Q28" s="424"/>
      <c r="R28" s="423"/>
    </row>
    <row r="29" spans="1:18" ht="13.5" thickBot="1" x14ac:dyDescent="0.25">
      <c r="A29" s="22" t="s">
        <v>23</v>
      </c>
      <c r="B29" s="425" t="s">
        <v>1</v>
      </c>
      <c r="C29" s="492">
        <v>218.8</v>
      </c>
      <c r="D29" s="493"/>
      <c r="E29" s="491" t="s">
        <v>1</v>
      </c>
      <c r="F29" s="492">
        <v>143.1</v>
      </c>
      <c r="G29" s="493"/>
      <c r="H29" s="491" t="s">
        <v>1</v>
      </c>
      <c r="I29" s="492">
        <v>42.3</v>
      </c>
      <c r="J29" s="493"/>
      <c r="K29" s="491" t="s">
        <v>1</v>
      </c>
      <c r="L29" s="492">
        <v>19.7</v>
      </c>
      <c r="M29" s="493"/>
      <c r="N29" s="907" t="s">
        <v>1</v>
      </c>
      <c r="O29" s="908">
        <v>0</v>
      </c>
      <c r="P29" s="493"/>
      <c r="Q29" s="491" t="s">
        <v>1</v>
      </c>
      <c r="R29" s="492">
        <v>423.9</v>
      </c>
    </row>
    <row r="30" spans="1:18" x14ac:dyDescent="0.2">
      <c r="A30" s="22"/>
      <c r="B30" s="426"/>
      <c r="C30" s="488"/>
      <c r="D30" s="488"/>
      <c r="E30" s="494"/>
      <c r="F30" s="488"/>
      <c r="G30" s="488"/>
      <c r="H30" s="494"/>
      <c r="I30" s="488"/>
      <c r="J30" s="488"/>
      <c r="K30" s="494"/>
      <c r="L30" s="488"/>
      <c r="M30" s="488"/>
      <c r="N30" s="909"/>
      <c r="O30" s="910"/>
      <c r="P30" s="488"/>
      <c r="Q30" s="494"/>
      <c r="R30" s="488"/>
    </row>
    <row r="31" spans="1:18" x14ac:dyDescent="0.2">
      <c r="A31" s="22" t="s">
        <v>25</v>
      </c>
      <c r="B31" s="427"/>
      <c r="C31" s="496">
        <v>154.1</v>
      </c>
      <c r="D31" s="493"/>
      <c r="E31" s="495"/>
      <c r="F31" s="496">
        <v>106</v>
      </c>
      <c r="G31" s="493"/>
      <c r="H31" s="495"/>
      <c r="I31" s="496">
        <v>31.7</v>
      </c>
      <c r="J31" s="493"/>
      <c r="K31" s="495"/>
      <c r="L31" s="496">
        <v>15.9</v>
      </c>
      <c r="M31" s="493"/>
      <c r="N31" s="911"/>
      <c r="O31" s="912"/>
      <c r="P31" s="493"/>
      <c r="Q31" s="495"/>
      <c r="R31" s="496">
        <v>307.7</v>
      </c>
    </row>
    <row r="32" spans="1:18" x14ac:dyDescent="0.2">
      <c r="A32" s="22" t="s">
        <v>4</v>
      </c>
      <c r="B32" s="426"/>
      <c r="C32" s="488"/>
      <c r="D32" s="488"/>
      <c r="E32" s="494"/>
      <c r="F32" s="488"/>
      <c r="G32" s="488"/>
      <c r="H32" s="494"/>
      <c r="I32" s="488"/>
      <c r="J32" s="488"/>
      <c r="K32" s="494"/>
      <c r="L32" s="488"/>
      <c r="M32" s="488"/>
      <c r="N32" s="909"/>
      <c r="O32" s="910"/>
      <c r="P32" s="488"/>
      <c r="Q32" s="494"/>
      <c r="R32" s="488"/>
    </row>
    <row r="33" spans="1:18" x14ac:dyDescent="0.2">
      <c r="A33" s="22" t="s">
        <v>26</v>
      </c>
      <c r="B33" s="426"/>
      <c r="C33" s="488">
        <v>106.6</v>
      </c>
      <c r="D33" s="488"/>
      <c r="E33" s="494"/>
      <c r="F33" s="488">
        <v>102.3</v>
      </c>
      <c r="G33" s="488"/>
      <c r="H33" s="494"/>
      <c r="I33" s="488">
        <v>30.4</v>
      </c>
      <c r="J33" s="488"/>
      <c r="K33" s="494"/>
      <c r="L33" s="488">
        <v>21.2</v>
      </c>
      <c r="M33" s="488"/>
      <c r="N33" s="913"/>
      <c r="O33" s="910">
        <v>0</v>
      </c>
      <c r="P33" s="488"/>
      <c r="Q33" s="494"/>
      <c r="R33" s="493">
        <v>260.5</v>
      </c>
    </row>
    <row r="34" spans="1:18" x14ac:dyDescent="0.2">
      <c r="A34" s="2" t="s">
        <v>146</v>
      </c>
      <c r="B34" s="416"/>
      <c r="C34" s="488">
        <v>-3.5</v>
      </c>
      <c r="D34" s="497"/>
      <c r="E34" s="487"/>
      <c r="F34" s="488">
        <v>6.9</v>
      </c>
      <c r="G34" s="493"/>
      <c r="H34" s="487"/>
      <c r="I34" s="488">
        <v>40.5</v>
      </c>
      <c r="J34" s="493"/>
      <c r="K34" s="487"/>
      <c r="L34" s="497">
        <v>17.399999999999999</v>
      </c>
      <c r="M34" s="859"/>
      <c r="N34" s="914"/>
      <c r="O34" s="915">
        <v>0</v>
      </c>
      <c r="P34" s="493"/>
      <c r="Q34" s="487"/>
      <c r="R34" s="493">
        <v>61.3</v>
      </c>
    </row>
    <row r="35" spans="1:18" x14ac:dyDescent="0.2">
      <c r="A35" s="2" t="s">
        <v>36</v>
      </c>
      <c r="B35" s="416"/>
      <c r="C35" s="488">
        <v>14.5</v>
      </c>
      <c r="D35" s="498"/>
      <c r="E35" s="487"/>
      <c r="F35" s="488">
        <v>26.8</v>
      </c>
      <c r="G35" s="498"/>
      <c r="H35" s="487"/>
      <c r="I35" s="488">
        <v>11.3</v>
      </c>
      <c r="J35" s="498"/>
      <c r="K35" s="487"/>
      <c r="L35" s="493">
        <v>5.0999999999999996</v>
      </c>
      <c r="M35" s="493"/>
      <c r="N35" s="914"/>
      <c r="O35" s="916">
        <v>0</v>
      </c>
      <c r="P35" s="498"/>
      <c r="Q35" s="487"/>
      <c r="R35" s="493">
        <v>57.7</v>
      </c>
    </row>
    <row r="36" spans="1:18" ht="14.25" x14ac:dyDescent="0.2">
      <c r="A36" s="2" t="s">
        <v>258</v>
      </c>
      <c r="B36" s="416"/>
      <c r="C36" s="497"/>
      <c r="D36" s="499"/>
      <c r="E36" s="487"/>
      <c r="F36" s="497"/>
      <c r="G36" s="493"/>
      <c r="H36" s="487"/>
      <c r="I36" s="497"/>
      <c r="J36" s="493"/>
      <c r="K36" s="487"/>
      <c r="L36" s="497"/>
      <c r="M36" s="860"/>
      <c r="N36" s="917"/>
      <c r="O36" s="918"/>
      <c r="P36" s="499"/>
      <c r="Q36" s="487"/>
      <c r="R36" s="496">
        <v>34.299999999999997</v>
      </c>
    </row>
    <row r="37" spans="1:18" ht="13.5" thickBot="1" x14ac:dyDescent="0.25">
      <c r="A37" s="22"/>
      <c r="B37" s="428" t="s">
        <v>1</v>
      </c>
      <c r="C37" s="501">
        <v>95.6</v>
      </c>
      <c r="D37" s="493"/>
      <c r="E37" s="500" t="s">
        <v>1</v>
      </c>
      <c r="F37" s="501">
        <v>68.599999999999994</v>
      </c>
      <c r="G37" s="493"/>
      <c r="H37" s="500" t="s">
        <v>1</v>
      </c>
      <c r="I37" s="501">
        <v>-21.4</v>
      </c>
      <c r="J37" s="493"/>
      <c r="K37" s="500" t="s">
        <v>1</v>
      </c>
      <c r="L37" s="501">
        <v>-1.3</v>
      </c>
      <c r="M37" s="493"/>
      <c r="N37" s="919" t="s">
        <v>1</v>
      </c>
      <c r="O37" s="920">
        <v>0</v>
      </c>
      <c r="P37" s="493"/>
      <c r="Q37" s="500" t="s">
        <v>1</v>
      </c>
      <c r="R37" s="501">
        <v>107.2</v>
      </c>
    </row>
    <row r="38" spans="1:18" x14ac:dyDescent="0.2">
      <c r="B38" s="420"/>
      <c r="C38" s="490"/>
      <c r="D38" s="490"/>
      <c r="E38" s="489"/>
      <c r="F38" s="490"/>
      <c r="G38" s="490"/>
      <c r="H38" s="489"/>
      <c r="I38" s="490"/>
      <c r="J38" s="490"/>
      <c r="K38" s="489"/>
      <c r="L38" s="490"/>
      <c r="M38" s="490"/>
      <c r="N38" s="921"/>
      <c r="O38" s="922"/>
      <c r="P38" s="490"/>
      <c r="Q38" s="489"/>
      <c r="R38" s="490"/>
    </row>
    <row r="39" spans="1:18" x14ac:dyDescent="0.2">
      <c r="A39" s="2" t="s">
        <v>130</v>
      </c>
      <c r="B39" s="416"/>
      <c r="C39" s="508">
        <v>-3.3000000000000002E-2</v>
      </c>
      <c r="D39" s="502"/>
      <c r="E39" s="503"/>
      <c r="F39" s="508">
        <v>6.7000000000000004E-2</v>
      </c>
      <c r="G39" s="502"/>
      <c r="H39" s="503"/>
      <c r="I39" s="508">
        <v>1.3320000000000001</v>
      </c>
      <c r="J39" s="502"/>
      <c r="K39" s="503"/>
      <c r="L39" s="508">
        <v>0.82099999999999995</v>
      </c>
      <c r="M39" s="564"/>
      <c r="N39" s="923"/>
      <c r="O39" s="916">
        <v>0</v>
      </c>
      <c r="P39" s="502"/>
      <c r="Q39" s="503"/>
      <c r="R39" s="508">
        <v>0.23499999999999999</v>
      </c>
    </row>
    <row r="40" spans="1:18" x14ac:dyDescent="0.2">
      <c r="A40" s="2" t="s">
        <v>135</v>
      </c>
      <c r="B40" s="416"/>
      <c r="C40" s="508">
        <v>0.13600000000000001</v>
      </c>
      <c r="D40" s="502"/>
      <c r="E40" s="503"/>
      <c r="F40" s="508">
        <v>0.26200000000000001</v>
      </c>
      <c r="G40" s="502"/>
      <c r="H40" s="503"/>
      <c r="I40" s="508">
        <v>0.372</v>
      </c>
      <c r="J40" s="502"/>
      <c r="K40" s="503"/>
      <c r="L40" s="508">
        <v>0.24099999999999999</v>
      </c>
      <c r="M40" s="564"/>
      <c r="N40" s="923"/>
      <c r="O40" s="916">
        <v>0</v>
      </c>
      <c r="P40" s="502"/>
      <c r="Q40" s="503"/>
      <c r="R40" s="508">
        <v>0.221</v>
      </c>
    </row>
    <row r="41" spans="1:18" ht="14.25" x14ac:dyDescent="0.2">
      <c r="A41" s="2" t="s">
        <v>256</v>
      </c>
      <c r="B41" s="416"/>
      <c r="C41" s="510"/>
      <c r="D41" s="504"/>
      <c r="E41" s="503"/>
      <c r="F41" s="510"/>
      <c r="G41" s="505"/>
      <c r="H41" s="503"/>
      <c r="I41" s="510"/>
      <c r="J41" s="505"/>
      <c r="K41" s="503"/>
      <c r="L41" s="510"/>
      <c r="M41" s="733"/>
      <c r="N41" s="923"/>
      <c r="O41" s="924"/>
      <c r="P41" s="502"/>
      <c r="Q41" s="503"/>
      <c r="R41" s="508">
        <v>0.13200000000000001</v>
      </c>
    </row>
    <row r="42" spans="1:18" ht="13.5" thickBot="1" x14ac:dyDescent="0.25">
      <c r="A42" s="22" t="s">
        <v>32</v>
      </c>
      <c r="B42" s="428"/>
      <c r="C42" s="509">
        <v>0.10299999999999999</v>
      </c>
      <c r="D42" s="506"/>
      <c r="E42" s="507"/>
      <c r="F42" s="509">
        <v>0.32900000000000001</v>
      </c>
      <c r="G42" s="506"/>
      <c r="H42" s="507"/>
      <c r="I42" s="509">
        <v>1.704</v>
      </c>
      <c r="J42" s="506"/>
      <c r="K42" s="507"/>
      <c r="L42" s="509">
        <v>1.0620000000000001</v>
      </c>
      <c r="M42" s="350"/>
      <c r="N42" s="925"/>
      <c r="O42" s="920">
        <v>0</v>
      </c>
      <c r="P42" s="506"/>
      <c r="Q42" s="507"/>
      <c r="R42" s="509">
        <v>0.58799999999999997</v>
      </c>
    </row>
    <row r="43" spans="1:18" x14ac:dyDescent="0.2">
      <c r="C43" s="20"/>
      <c r="D43" s="20"/>
      <c r="E43" s="18"/>
      <c r="F43" s="20"/>
      <c r="G43" s="20"/>
      <c r="H43" s="18"/>
      <c r="I43" s="20"/>
      <c r="J43" s="20"/>
      <c r="K43" s="18"/>
      <c r="L43" s="20"/>
      <c r="M43" s="20"/>
      <c r="N43" s="456"/>
      <c r="O43" s="20"/>
      <c r="P43" s="20"/>
      <c r="Q43" s="18"/>
      <c r="R43" s="20"/>
    </row>
    <row r="44" spans="1:18" ht="14.25" x14ac:dyDescent="0.2">
      <c r="A44" s="62" t="s">
        <v>257</v>
      </c>
      <c r="C44" s="20"/>
      <c r="D44" s="20"/>
      <c r="E44" s="21"/>
      <c r="F44" s="20"/>
      <c r="G44" s="20"/>
      <c r="H44" s="21"/>
      <c r="I44" s="20"/>
      <c r="J44" s="20"/>
      <c r="K44" s="21"/>
      <c r="L44" s="20"/>
      <c r="M44" s="20"/>
      <c r="N44" s="21"/>
      <c r="O44" s="20"/>
      <c r="P44" s="20"/>
      <c r="Q44" s="21"/>
      <c r="R44" s="20"/>
    </row>
  </sheetData>
  <mergeCells count="4">
    <mergeCell ref="B6:R6"/>
    <mergeCell ref="B26:R26"/>
    <mergeCell ref="A1:R1"/>
    <mergeCell ref="A2:R2"/>
  </mergeCells>
  <phoneticPr fontId="17" type="noConversion"/>
  <pageMargins left="0.75" right="0.63" top="0.61" bottom="0.77" header="0.5" footer="0.5"/>
  <pageSetup scale="80" orientation="landscape" horizontalDpi="1200" verticalDpi="1200" r:id="rId1"/>
  <headerFooter alignWithMargins="0">
    <oddHeader>&amp;R&amp;G</oddHeader>
    <oddFooter>&amp;C&amp;9PAGE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
  <sheetViews>
    <sheetView zoomScale="90" zoomScaleNormal="90" zoomScaleSheetLayoutView="90" workbookViewId="0">
      <selection activeCell="A72" sqref="A72"/>
    </sheetView>
  </sheetViews>
  <sheetFormatPr defaultRowHeight="12.75" x14ac:dyDescent="0.2"/>
  <cols>
    <col min="1" max="1" width="6.7109375" style="18" customWidth="1"/>
    <col min="2" max="2" width="49.28515625" style="18" customWidth="1"/>
    <col min="3" max="3" width="3.140625" style="456" customWidth="1"/>
    <col min="4" max="4" width="9.5703125" style="456" customWidth="1"/>
    <col min="5" max="5" width="4.42578125" style="456" customWidth="1"/>
    <col min="6" max="6" width="3.140625" style="18" customWidth="1"/>
    <col min="7" max="7" width="9.5703125" style="18" customWidth="1"/>
    <col min="8" max="8" width="4.42578125" style="18" customWidth="1"/>
    <col min="9" max="9" width="3.140625" style="456" customWidth="1"/>
    <col min="10" max="10" width="9.5703125" style="456" customWidth="1"/>
    <col min="11" max="11" width="4.42578125" style="456"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56" customWidth="1"/>
    <col min="18" max="18" width="3.140625" style="21" customWidth="1"/>
    <col min="19" max="19" width="9.5703125" style="19" customWidth="1"/>
    <col min="20" max="16384" width="9.140625" style="18"/>
  </cols>
  <sheetData>
    <row r="1" spans="2:19" s="456" customFormat="1" ht="16.5" customHeight="1" x14ac:dyDescent="0.25">
      <c r="B1" s="1093" t="s">
        <v>338</v>
      </c>
      <c r="C1" s="1093"/>
      <c r="D1" s="1093"/>
      <c r="E1" s="1093"/>
      <c r="F1" s="1093"/>
      <c r="G1" s="1093"/>
      <c r="H1" s="1093"/>
      <c r="I1" s="1093"/>
      <c r="J1" s="1093"/>
      <c r="K1" s="1093"/>
      <c r="L1" s="1093"/>
      <c r="M1" s="1093"/>
      <c r="N1" s="1093"/>
      <c r="O1" s="1093"/>
      <c r="P1" s="1093"/>
      <c r="Q1" s="1093"/>
      <c r="R1" s="1093"/>
      <c r="S1" s="1093"/>
    </row>
    <row r="2" spans="2:19" s="17" customFormat="1" ht="16.5" customHeight="1" x14ac:dyDescent="0.25">
      <c r="B2" s="1094" t="s">
        <v>43</v>
      </c>
      <c r="C2" s="1094"/>
      <c r="D2" s="1094"/>
      <c r="E2" s="1094"/>
      <c r="F2" s="1094"/>
      <c r="G2" s="1094"/>
      <c r="H2" s="1094"/>
      <c r="I2" s="1094"/>
      <c r="J2" s="1094"/>
      <c r="K2" s="1094"/>
      <c r="L2" s="1094"/>
      <c r="M2" s="1094"/>
      <c r="N2" s="1094"/>
      <c r="O2" s="1094"/>
      <c r="P2" s="1094"/>
      <c r="Q2" s="1094"/>
      <c r="R2" s="1094"/>
      <c r="S2" s="1094"/>
    </row>
    <row r="3" spans="2:19" s="17" customFormat="1" ht="12.75" customHeight="1" x14ac:dyDescent="0.2">
      <c r="B3" s="42"/>
      <c r="C3" s="42"/>
      <c r="D3" s="42"/>
      <c r="E3" s="42"/>
      <c r="F3" s="42"/>
      <c r="G3" s="42"/>
      <c r="H3" s="42"/>
      <c r="I3" s="42"/>
      <c r="J3" s="42"/>
      <c r="K3" s="42"/>
      <c r="L3" s="42"/>
      <c r="M3" s="42"/>
      <c r="N3" s="42"/>
      <c r="O3" s="42"/>
      <c r="P3" s="42"/>
      <c r="Q3" s="42"/>
      <c r="R3" s="71"/>
      <c r="S3" s="16"/>
    </row>
    <row r="4" spans="2:19" s="17" customFormat="1" ht="12.75" customHeight="1" x14ac:dyDescent="0.2">
      <c r="B4" s="42"/>
      <c r="C4" s="42"/>
      <c r="D4" s="42"/>
      <c r="E4" s="42"/>
      <c r="F4" s="42"/>
      <c r="G4" s="42"/>
      <c r="H4" s="42"/>
      <c r="I4" s="42"/>
      <c r="J4" s="42"/>
      <c r="K4" s="42"/>
      <c r="L4" s="42"/>
      <c r="M4" s="42"/>
      <c r="N4" s="42"/>
      <c r="O4" s="42"/>
      <c r="P4" s="42"/>
      <c r="Q4" s="42"/>
      <c r="R4" s="71"/>
      <c r="S4" s="16"/>
    </row>
    <row r="5" spans="2:19" s="17" customFormat="1" ht="12.75" customHeight="1" x14ac:dyDescent="0.2">
      <c r="R5" s="72"/>
    </row>
    <row r="6" spans="2:19" s="24" customFormat="1" ht="15" x14ac:dyDescent="0.25">
      <c r="B6" s="264"/>
      <c r="C6" s="535"/>
      <c r="D6" s="536" t="s">
        <v>122</v>
      </c>
      <c r="E6" s="534"/>
      <c r="F6" s="265"/>
      <c r="G6" s="536" t="s">
        <v>121</v>
      </c>
      <c r="H6" s="264"/>
      <c r="I6" s="535"/>
      <c r="J6" s="536" t="s">
        <v>79</v>
      </c>
      <c r="K6" s="534"/>
      <c r="L6" s="462"/>
      <c r="M6" s="536" t="s">
        <v>123</v>
      </c>
      <c r="N6" s="461"/>
      <c r="O6" s="462"/>
      <c r="P6" s="536" t="s">
        <v>122</v>
      </c>
      <c r="Q6" s="534"/>
      <c r="R6" s="266"/>
      <c r="S6" s="784" t="s">
        <v>78</v>
      </c>
    </row>
    <row r="7" spans="2:19" s="24" customFormat="1" ht="15" x14ac:dyDescent="0.25">
      <c r="B7" s="264"/>
      <c r="C7" s="463"/>
      <c r="D7" s="268">
        <v>2014</v>
      </c>
      <c r="E7" s="534"/>
      <c r="F7" s="267"/>
      <c r="G7" s="268">
        <v>2014</v>
      </c>
      <c r="H7" s="264"/>
      <c r="I7" s="463"/>
      <c r="J7" s="268">
        <v>2013</v>
      </c>
      <c r="K7" s="534"/>
      <c r="L7" s="463"/>
      <c r="M7" s="268">
        <v>2013</v>
      </c>
      <c r="N7" s="461"/>
      <c r="O7" s="463"/>
      <c r="P7" s="268">
        <v>2013</v>
      </c>
      <c r="Q7" s="534"/>
      <c r="R7" s="269"/>
      <c r="S7" s="268">
        <v>2013</v>
      </c>
    </row>
    <row r="8" spans="2:19" s="17" customFormat="1" ht="14.25" x14ac:dyDescent="0.2">
      <c r="B8" s="264"/>
      <c r="C8" s="535"/>
      <c r="D8" s="534"/>
      <c r="E8" s="534"/>
      <c r="F8" s="265"/>
      <c r="G8" s="264"/>
      <c r="H8" s="264"/>
      <c r="I8" s="535"/>
      <c r="J8" s="534"/>
      <c r="K8" s="534"/>
      <c r="L8" s="462"/>
      <c r="M8" s="461"/>
      <c r="N8" s="461"/>
      <c r="O8" s="462"/>
      <c r="P8" s="461"/>
      <c r="Q8" s="534"/>
      <c r="R8" s="270"/>
      <c r="S8" s="264"/>
    </row>
    <row r="9" spans="2:19" s="23" customFormat="1" ht="15.75" x14ac:dyDescent="0.25">
      <c r="B9" s="537" t="s">
        <v>426</v>
      </c>
      <c r="C9" s="538"/>
      <c r="D9" s="466"/>
      <c r="E9" s="537"/>
      <c r="F9" s="272"/>
      <c r="G9" s="273"/>
      <c r="H9" s="271"/>
      <c r="I9" s="538"/>
      <c r="J9" s="466"/>
      <c r="K9" s="537"/>
      <c r="L9" s="465"/>
      <c r="M9" s="466"/>
      <c r="N9" s="464"/>
      <c r="O9" s="465"/>
      <c r="P9" s="466"/>
      <c r="Q9" s="537"/>
      <c r="R9" s="274"/>
      <c r="S9" s="273"/>
    </row>
    <row r="10" spans="2:19" ht="14.25" x14ac:dyDescent="0.2">
      <c r="B10" s="275"/>
      <c r="C10" s="540"/>
      <c r="D10" s="469"/>
      <c r="E10" s="539"/>
      <c r="F10" s="276"/>
      <c r="G10" s="277"/>
      <c r="H10" s="275"/>
      <c r="I10" s="540"/>
      <c r="J10" s="469"/>
      <c r="K10" s="539"/>
      <c r="L10" s="468"/>
      <c r="M10" s="469"/>
      <c r="N10" s="467"/>
      <c r="O10" s="468"/>
      <c r="P10" s="469"/>
      <c r="Q10" s="539"/>
      <c r="R10" s="278"/>
      <c r="S10" s="277"/>
    </row>
    <row r="11" spans="2:19" s="25" customFormat="1" ht="14.25" x14ac:dyDescent="0.2">
      <c r="B11" s="279" t="s">
        <v>23</v>
      </c>
      <c r="C11" s="542" t="s">
        <v>1</v>
      </c>
      <c r="D11" s="735">
        <v>69.900000000000006</v>
      </c>
      <c r="E11" s="541"/>
      <c r="F11" s="280" t="s">
        <v>1</v>
      </c>
      <c r="G11" s="735">
        <v>117.5</v>
      </c>
      <c r="H11" s="279"/>
      <c r="I11" s="542" t="s">
        <v>1</v>
      </c>
      <c r="J11" s="735">
        <v>42.7</v>
      </c>
      <c r="K11" s="541"/>
      <c r="L11" s="470" t="s">
        <v>1</v>
      </c>
      <c r="M11" s="735">
        <v>71.900000000000006</v>
      </c>
      <c r="N11" s="517"/>
      <c r="O11" s="518" t="s">
        <v>1</v>
      </c>
      <c r="P11" s="735">
        <v>86.8</v>
      </c>
      <c r="Q11" s="541"/>
      <c r="R11" s="281" t="s">
        <v>1</v>
      </c>
      <c r="S11" s="735">
        <v>333.4</v>
      </c>
    </row>
    <row r="12" spans="2:19" s="26" customFormat="1" ht="14.25" x14ac:dyDescent="0.2">
      <c r="B12" s="282" t="s">
        <v>33</v>
      </c>
      <c r="C12" s="283"/>
      <c r="D12" s="735">
        <v>-5.4</v>
      </c>
      <c r="E12" s="282"/>
      <c r="F12" s="283"/>
      <c r="G12" s="735">
        <v>-28.2</v>
      </c>
      <c r="H12" s="282"/>
      <c r="I12" s="283"/>
      <c r="J12" s="735">
        <v>-0.6</v>
      </c>
      <c r="K12" s="282"/>
      <c r="L12" s="283"/>
      <c r="M12" s="735">
        <v>-1.6</v>
      </c>
      <c r="N12" s="511"/>
      <c r="O12" s="512"/>
      <c r="P12" s="735">
        <v>1.1000000000000001</v>
      </c>
      <c r="Q12" s="532"/>
      <c r="R12" s="278"/>
      <c r="S12" s="735">
        <v>-66.900000000000006</v>
      </c>
    </row>
    <row r="13" spans="2:19" s="26" customFormat="1" ht="14.25" x14ac:dyDescent="0.2">
      <c r="B13" s="275"/>
      <c r="C13" s="519"/>
      <c r="D13" s="847"/>
      <c r="E13" s="539"/>
      <c r="F13" s="284"/>
      <c r="G13" s="847"/>
      <c r="H13" s="275"/>
      <c r="I13" s="519"/>
      <c r="J13" s="847"/>
      <c r="K13" s="539"/>
      <c r="L13" s="471"/>
      <c r="M13" s="847"/>
      <c r="N13" s="515"/>
      <c r="O13" s="519"/>
      <c r="P13" s="847"/>
      <c r="Q13" s="539"/>
      <c r="R13" s="285"/>
      <c r="S13" s="847"/>
    </row>
    <row r="14" spans="2:19" s="26" customFormat="1" ht="15" x14ac:dyDescent="0.25">
      <c r="B14" s="286" t="s">
        <v>25</v>
      </c>
      <c r="C14" s="521" t="s">
        <v>4</v>
      </c>
      <c r="D14" s="848">
        <v>64.5</v>
      </c>
      <c r="E14" s="645"/>
      <c r="F14" s="287" t="s">
        <v>4</v>
      </c>
      <c r="G14" s="848">
        <v>89.3</v>
      </c>
      <c r="H14" s="286"/>
      <c r="I14" s="521" t="s">
        <v>4</v>
      </c>
      <c r="J14" s="848">
        <v>42.1</v>
      </c>
      <c r="K14" s="567"/>
      <c r="L14" s="472" t="s">
        <v>4</v>
      </c>
      <c r="M14" s="848">
        <v>70.3</v>
      </c>
      <c r="N14" s="520"/>
      <c r="O14" s="521" t="s">
        <v>4</v>
      </c>
      <c r="P14" s="848">
        <v>87.9</v>
      </c>
      <c r="Q14" s="645"/>
      <c r="R14" s="369" t="s">
        <v>4</v>
      </c>
      <c r="S14" s="848">
        <v>266.5</v>
      </c>
    </row>
    <row r="15" spans="2:19" s="26" customFormat="1" ht="14.25" x14ac:dyDescent="0.2">
      <c r="B15" s="275"/>
      <c r="C15" s="540"/>
      <c r="D15" s="735"/>
      <c r="E15" s="539"/>
      <c r="F15" s="276"/>
      <c r="G15" s="735"/>
      <c r="H15" s="275"/>
      <c r="I15" s="540"/>
      <c r="J15" s="735"/>
      <c r="K15" s="539"/>
      <c r="L15" s="468"/>
      <c r="M15" s="735"/>
      <c r="N15" s="515"/>
      <c r="O15" s="516"/>
      <c r="P15" s="735"/>
      <c r="Q15" s="539"/>
      <c r="R15" s="278"/>
      <c r="S15" s="735"/>
    </row>
    <row r="16" spans="2:19" s="25" customFormat="1" ht="14.25" x14ac:dyDescent="0.2">
      <c r="B16" s="279" t="s">
        <v>34</v>
      </c>
      <c r="C16" s="544"/>
      <c r="D16" s="735">
        <v>-3.9</v>
      </c>
      <c r="E16" s="541"/>
      <c r="F16" s="289"/>
      <c r="G16" s="735">
        <v>-53.4</v>
      </c>
      <c r="H16" s="279"/>
      <c r="I16" s="544"/>
      <c r="J16" s="735">
        <v>28.3</v>
      </c>
      <c r="K16" s="541"/>
      <c r="L16" s="474"/>
      <c r="M16" s="735">
        <v>2.2999999999999998</v>
      </c>
      <c r="N16" s="517"/>
      <c r="O16" s="522"/>
      <c r="P16" s="735">
        <v>-16.2</v>
      </c>
      <c r="Q16" s="541"/>
      <c r="R16" s="281"/>
      <c r="S16" s="735">
        <v>-39.9</v>
      </c>
    </row>
    <row r="17" spans="2:19" s="26" customFormat="1" ht="14.25" x14ac:dyDescent="0.2">
      <c r="B17" s="429" t="s">
        <v>292</v>
      </c>
      <c r="C17" s="283"/>
      <c r="D17" s="735">
        <v>-1.5</v>
      </c>
      <c r="E17" s="532"/>
      <c r="F17" s="283"/>
      <c r="G17" s="735">
        <v>20.7</v>
      </c>
      <c r="H17" s="282"/>
      <c r="I17" s="283"/>
      <c r="J17" s="735">
        <v>-15.9</v>
      </c>
      <c r="K17" s="282"/>
      <c r="L17" s="283"/>
      <c r="M17" s="735">
        <v>-14.9</v>
      </c>
      <c r="N17" s="511"/>
      <c r="O17" s="512"/>
      <c r="P17" s="735">
        <v>-19.7</v>
      </c>
      <c r="Q17" s="532"/>
      <c r="R17" s="278"/>
      <c r="S17" s="735">
        <v>-7.8</v>
      </c>
    </row>
    <row r="18" spans="2:19" s="26" customFormat="1" ht="14.25" x14ac:dyDescent="0.2">
      <c r="B18" s="275"/>
      <c r="C18" s="540"/>
      <c r="D18" s="735"/>
      <c r="E18" s="539"/>
      <c r="F18" s="276"/>
      <c r="G18" s="735"/>
      <c r="H18" s="275"/>
      <c r="I18" s="540"/>
      <c r="J18" s="735"/>
      <c r="K18" s="539"/>
      <c r="L18" s="468"/>
      <c r="M18" s="735"/>
      <c r="N18" s="515"/>
      <c r="O18" s="516"/>
      <c r="P18" s="735"/>
      <c r="Q18" s="539"/>
      <c r="R18" s="278"/>
      <c r="S18" s="735"/>
    </row>
    <row r="19" spans="2:19" s="26" customFormat="1" ht="15" x14ac:dyDescent="0.25">
      <c r="B19" s="286" t="s">
        <v>26</v>
      </c>
      <c r="C19" s="545" t="s">
        <v>1</v>
      </c>
      <c r="D19" s="848">
        <v>59.1</v>
      </c>
      <c r="E19" s="645"/>
      <c r="F19" s="291" t="s">
        <v>1</v>
      </c>
      <c r="G19" s="848">
        <v>56.6</v>
      </c>
      <c r="H19" s="286"/>
      <c r="I19" s="545" t="s">
        <v>1</v>
      </c>
      <c r="J19" s="848">
        <v>54.5</v>
      </c>
      <c r="K19" s="567"/>
      <c r="L19" s="475" t="s">
        <v>1</v>
      </c>
      <c r="M19" s="848">
        <v>57.7</v>
      </c>
      <c r="N19" s="520"/>
      <c r="O19" s="523" t="s">
        <v>1</v>
      </c>
      <c r="P19" s="848">
        <v>52</v>
      </c>
      <c r="Q19" s="645"/>
      <c r="R19" s="292" t="s">
        <v>1</v>
      </c>
      <c r="S19" s="848">
        <v>218.8</v>
      </c>
    </row>
    <row r="20" spans="2:19" s="26" customFormat="1" ht="14.25" x14ac:dyDescent="0.2">
      <c r="B20" s="275"/>
      <c r="C20" s="540"/>
      <c r="D20" s="735"/>
      <c r="E20" s="539"/>
      <c r="F20" s="276"/>
      <c r="G20" s="735"/>
      <c r="H20" s="275"/>
      <c r="I20" s="540"/>
      <c r="J20" s="735"/>
      <c r="K20" s="539"/>
      <c r="L20" s="468"/>
      <c r="M20" s="735"/>
      <c r="N20" s="515"/>
      <c r="O20" s="516"/>
      <c r="P20" s="735"/>
      <c r="Q20" s="539"/>
      <c r="R20" s="278"/>
      <c r="S20" s="735"/>
    </row>
    <row r="21" spans="2:19" s="27" customFormat="1" ht="15" x14ac:dyDescent="0.25">
      <c r="B21" s="271" t="s">
        <v>76</v>
      </c>
      <c r="C21" s="538"/>
      <c r="D21" s="849"/>
      <c r="E21" s="537"/>
      <c r="F21" s="272"/>
      <c r="G21" s="849"/>
      <c r="H21" s="271"/>
      <c r="I21" s="538"/>
      <c r="J21" s="849"/>
      <c r="K21" s="537"/>
      <c r="L21" s="465"/>
      <c r="M21" s="849"/>
      <c r="N21" s="513"/>
      <c r="O21" s="514"/>
      <c r="P21" s="849"/>
      <c r="Q21" s="537"/>
      <c r="R21" s="293"/>
      <c r="S21" s="849"/>
    </row>
    <row r="22" spans="2:19" s="26" customFormat="1" ht="14.25" x14ac:dyDescent="0.2">
      <c r="B22" s="275"/>
      <c r="C22" s="540"/>
      <c r="D22" s="735"/>
      <c r="E22" s="539"/>
      <c r="F22" s="276"/>
      <c r="G22" s="735"/>
      <c r="H22" s="275"/>
      <c r="I22" s="540"/>
      <c r="J22" s="735"/>
      <c r="K22" s="539"/>
      <c r="L22" s="468"/>
      <c r="M22" s="735"/>
      <c r="N22" s="515"/>
      <c r="O22" s="516"/>
      <c r="P22" s="735"/>
      <c r="Q22" s="539"/>
      <c r="R22" s="278"/>
      <c r="S22" s="735"/>
    </row>
    <row r="23" spans="2:19" s="26" customFormat="1" ht="14.25" x14ac:dyDescent="0.2">
      <c r="B23" s="938" t="s">
        <v>534</v>
      </c>
      <c r="C23" s="283"/>
      <c r="D23" s="735">
        <v>-10.4</v>
      </c>
      <c r="E23" s="282"/>
      <c r="F23" s="283"/>
      <c r="G23" s="735">
        <v>5.3</v>
      </c>
      <c r="H23" s="282"/>
      <c r="I23" s="283"/>
      <c r="J23" s="735">
        <v>8.4</v>
      </c>
      <c r="K23" s="282"/>
      <c r="L23" s="283"/>
      <c r="M23" s="735">
        <v>25.3</v>
      </c>
      <c r="N23" s="511"/>
      <c r="O23" s="512"/>
      <c r="P23" s="735">
        <v>5.2</v>
      </c>
      <c r="Q23" s="532"/>
      <c r="R23" s="278"/>
      <c r="S23" s="735">
        <v>30.2</v>
      </c>
    </row>
    <row r="24" spans="2:19" s="26" customFormat="1" ht="14.25" x14ac:dyDescent="0.2">
      <c r="B24" s="282" t="s">
        <v>36</v>
      </c>
      <c r="C24" s="283"/>
      <c r="D24" s="735">
        <v>9.4</v>
      </c>
      <c r="E24" s="282"/>
      <c r="F24" s="283"/>
      <c r="G24" s="735">
        <v>1.9</v>
      </c>
      <c r="H24" s="282"/>
      <c r="I24" s="283"/>
      <c r="J24" s="735">
        <v>7</v>
      </c>
      <c r="K24" s="282"/>
      <c r="L24" s="283"/>
      <c r="M24" s="735">
        <v>7.9</v>
      </c>
      <c r="N24" s="511"/>
      <c r="O24" s="512"/>
      <c r="P24" s="735">
        <v>7.6</v>
      </c>
      <c r="Q24" s="532"/>
      <c r="R24" s="278"/>
      <c r="S24" s="735">
        <v>29.4</v>
      </c>
    </row>
    <row r="25" spans="2:19" s="26" customFormat="1" ht="14.25" x14ac:dyDescent="0.2">
      <c r="B25" s="275"/>
      <c r="C25" s="540"/>
      <c r="D25" s="847"/>
      <c r="E25" s="539"/>
      <c r="F25" s="276"/>
      <c r="G25" s="847"/>
      <c r="H25" s="275"/>
      <c r="I25" s="540"/>
      <c r="J25" s="847"/>
      <c r="K25" s="539"/>
      <c r="L25" s="468"/>
      <c r="M25" s="847"/>
      <c r="N25" s="515"/>
      <c r="O25" s="516"/>
      <c r="P25" s="847"/>
      <c r="Q25" s="539"/>
      <c r="R25" s="290"/>
      <c r="S25" s="847"/>
    </row>
    <row r="26" spans="2:19" s="25" customFormat="1" ht="15" x14ac:dyDescent="0.25">
      <c r="B26" s="546" t="s">
        <v>537</v>
      </c>
      <c r="C26" s="547"/>
      <c r="D26" s="848">
        <v>-1</v>
      </c>
      <c r="E26" s="546"/>
      <c r="F26" s="295"/>
      <c r="G26" s="848">
        <v>7.2</v>
      </c>
      <c r="H26" s="294"/>
      <c r="I26" s="547"/>
      <c r="J26" s="848">
        <v>15.4</v>
      </c>
      <c r="K26" s="546"/>
      <c r="L26" s="476"/>
      <c r="M26" s="848">
        <v>33.200000000000003</v>
      </c>
      <c r="N26" s="524"/>
      <c r="O26" s="525"/>
      <c r="P26" s="848">
        <v>12.8</v>
      </c>
      <c r="Q26" s="546"/>
      <c r="R26" s="296"/>
      <c r="S26" s="848">
        <v>59.6</v>
      </c>
    </row>
    <row r="27" spans="2:19" s="25" customFormat="1" ht="15" x14ac:dyDescent="0.25">
      <c r="B27" s="297"/>
      <c r="C27" s="549"/>
      <c r="D27" s="850"/>
      <c r="E27" s="548"/>
      <c r="F27" s="298"/>
      <c r="G27" s="850"/>
      <c r="H27" s="297"/>
      <c r="I27" s="549"/>
      <c r="J27" s="850"/>
      <c r="K27" s="548"/>
      <c r="L27" s="477"/>
      <c r="M27" s="850"/>
      <c r="N27" s="526"/>
      <c r="O27" s="527"/>
      <c r="P27" s="850"/>
      <c r="Q27" s="548"/>
      <c r="R27" s="299"/>
      <c r="S27" s="850"/>
    </row>
    <row r="28" spans="2:19" s="26" customFormat="1" ht="14.25" x14ac:dyDescent="0.2">
      <c r="B28" s="275"/>
      <c r="C28" s="540"/>
      <c r="D28" s="847"/>
      <c r="E28" s="539"/>
      <c r="F28" s="276"/>
      <c r="G28" s="847"/>
      <c r="H28" s="275"/>
      <c r="I28" s="540"/>
      <c r="J28" s="847"/>
      <c r="K28" s="539"/>
      <c r="L28" s="468"/>
      <c r="M28" s="847"/>
      <c r="N28" s="515"/>
      <c r="O28" s="516"/>
      <c r="P28" s="847"/>
      <c r="Q28" s="539"/>
      <c r="R28" s="290"/>
      <c r="S28" s="847"/>
    </row>
    <row r="29" spans="2:19" s="25" customFormat="1" ht="15.75" thickBot="1" x14ac:dyDescent="0.3">
      <c r="B29" s="294" t="s">
        <v>433</v>
      </c>
      <c r="C29" s="550" t="s">
        <v>1</v>
      </c>
      <c r="D29" s="851">
        <v>60.1</v>
      </c>
      <c r="E29" s="546"/>
      <c r="F29" s="300" t="s">
        <v>1</v>
      </c>
      <c r="G29" s="851">
        <v>49.4</v>
      </c>
      <c r="H29" s="294"/>
      <c r="I29" s="550" t="s">
        <v>1</v>
      </c>
      <c r="J29" s="851">
        <v>39.1</v>
      </c>
      <c r="K29" s="546"/>
      <c r="L29" s="478" t="s">
        <v>1</v>
      </c>
      <c r="M29" s="851">
        <v>24.5</v>
      </c>
      <c r="N29" s="524"/>
      <c r="O29" s="528" t="s">
        <v>1</v>
      </c>
      <c r="P29" s="851">
        <v>39.200000000000003</v>
      </c>
      <c r="Q29" s="546"/>
      <c r="R29" s="301" t="s">
        <v>1</v>
      </c>
      <c r="S29" s="851">
        <v>159.19999999999999</v>
      </c>
    </row>
    <row r="30" spans="2:19" ht="14.25" x14ac:dyDescent="0.2">
      <c r="B30" s="275"/>
      <c r="C30" s="540"/>
      <c r="D30" s="736"/>
      <c r="E30" s="539"/>
      <c r="F30" s="276"/>
      <c r="G30" s="736"/>
      <c r="H30" s="275"/>
      <c r="I30" s="540"/>
      <c r="J30" s="479"/>
      <c r="K30" s="539"/>
      <c r="L30" s="468"/>
      <c r="M30" s="479"/>
      <c r="N30" s="467"/>
      <c r="O30" s="468"/>
      <c r="P30" s="479"/>
      <c r="Q30" s="539"/>
      <c r="R30" s="278"/>
      <c r="S30" s="302"/>
    </row>
    <row r="31" spans="2:19" ht="14.25" x14ac:dyDescent="0.2">
      <c r="B31" s="275"/>
      <c r="C31" s="540"/>
      <c r="D31" s="479"/>
      <c r="E31" s="539"/>
      <c r="F31" s="276"/>
      <c r="G31" s="302"/>
      <c r="H31" s="275"/>
      <c r="I31" s="540"/>
      <c r="J31" s="479"/>
      <c r="K31" s="539"/>
      <c r="L31" s="468"/>
      <c r="M31" s="479"/>
      <c r="N31" s="467"/>
      <c r="O31" s="468"/>
      <c r="P31" s="479"/>
      <c r="Q31" s="539"/>
      <c r="R31" s="278"/>
      <c r="S31" s="302"/>
    </row>
    <row r="32" spans="2:19" ht="14.25" x14ac:dyDescent="0.2">
      <c r="B32" s="303" t="s">
        <v>131</v>
      </c>
      <c r="C32" s="481"/>
      <c r="D32" s="852">
        <v>-0.17599999999999999</v>
      </c>
      <c r="E32" s="692"/>
      <c r="F32" s="304"/>
      <c r="G32" s="852">
        <v>9.4E-2</v>
      </c>
      <c r="H32" s="303"/>
      <c r="I32" s="481"/>
      <c r="J32" s="852">
        <v>0.154</v>
      </c>
      <c r="K32" s="569"/>
      <c r="L32" s="481"/>
      <c r="M32" s="852">
        <v>0.438</v>
      </c>
      <c r="N32" s="480"/>
      <c r="O32" s="481"/>
      <c r="P32" s="852">
        <v>0.1</v>
      </c>
      <c r="Q32" s="692"/>
      <c r="R32" s="305"/>
      <c r="S32" s="852">
        <v>0.13800000000000001</v>
      </c>
    </row>
    <row r="33" spans="2:19" ht="14.25" x14ac:dyDescent="0.2">
      <c r="B33" s="303" t="s">
        <v>136</v>
      </c>
      <c r="C33" s="481"/>
      <c r="D33" s="852">
        <v>0.159</v>
      </c>
      <c r="E33" s="692"/>
      <c r="F33" s="304"/>
      <c r="G33" s="852">
        <v>3.4000000000000002E-2</v>
      </c>
      <c r="H33" s="303"/>
      <c r="I33" s="481"/>
      <c r="J33" s="852">
        <v>0.128</v>
      </c>
      <c r="K33" s="569"/>
      <c r="L33" s="481"/>
      <c r="M33" s="852">
        <v>0.13700000000000001</v>
      </c>
      <c r="N33" s="480"/>
      <c r="O33" s="481"/>
      <c r="P33" s="852">
        <v>0.14599999999999999</v>
      </c>
      <c r="Q33" s="692"/>
      <c r="R33" s="305"/>
      <c r="S33" s="852">
        <v>0.13400000000000001</v>
      </c>
    </row>
    <row r="34" spans="2:19" ht="15" thickBot="1" x14ac:dyDescent="0.25">
      <c r="B34" s="275"/>
      <c r="C34" s="1032"/>
      <c r="D34" s="1033">
        <v>-1.7000000000000001E-2</v>
      </c>
      <c r="E34" s="539"/>
      <c r="F34" s="1032"/>
      <c r="G34" s="1033">
        <v>0.128</v>
      </c>
      <c r="H34" s="275"/>
      <c r="I34" s="1032"/>
      <c r="J34" s="1033">
        <v>0.28199999999999997</v>
      </c>
      <c r="K34" s="539"/>
      <c r="L34" s="1032"/>
      <c r="M34" s="1033">
        <v>0.57499999999999996</v>
      </c>
      <c r="N34" s="467"/>
      <c r="O34" s="1032"/>
      <c r="P34" s="1033">
        <v>0.246</v>
      </c>
      <c r="Q34" s="539"/>
      <c r="R34" s="1034"/>
      <c r="S34" s="1033">
        <v>0.27200000000000002</v>
      </c>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zoomScale="90" zoomScaleNormal="90" zoomScaleSheetLayoutView="90" workbookViewId="0">
      <selection activeCell="A72" sqref="A72"/>
    </sheetView>
  </sheetViews>
  <sheetFormatPr defaultRowHeight="12.75" x14ac:dyDescent="0.2"/>
  <cols>
    <col min="1" max="1" width="6.7109375" style="18" customWidth="1"/>
    <col min="2" max="2" width="49.28515625" style="18" customWidth="1"/>
    <col min="3" max="3" width="3.140625" style="456" customWidth="1"/>
    <col min="4" max="4" width="9.5703125" style="456" customWidth="1"/>
    <col min="5" max="5" width="4.42578125" style="456" customWidth="1"/>
    <col min="6" max="6" width="3.140625" style="18" customWidth="1"/>
    <col min="7" max="7" width="9.5703125" style="18" customWidth="1"/>
    <col min="8" max="8" width="4.42578125" style="18" customWidth="1"/>
    <col min="9" max="9" width="3.140625" style="456" customWidth="1"/>
    <col min="10" max="10" width="9.5703125" style="456" customWidth="1"/>
    <col min="11" max="11" width="4.42578125" style="456" customWidth="1"/>
    <col min="12" max="12" width="3.140625" style="18" customWidth="1"/>
    <col min="13" max="13" width="9.5703125" style="18" customWidth="1"/>
    <col min="14" max="14" width="4.42578125" style="18" customWidth="1"/>
    <col min="15" max="15" width="3.140625" style="18" customWidth="1"/>
    <col min="16" max="16" width="9.5703125" style="18" customWidth="1"/>
    <col min="17" max="17" width="4.42578125" style="489" customWidth="1"/>
    <col min="18" max="18" width="3.140625" style="128" customWidth="1"/>
    <col min="19" max="19" width="9.5703125" style="19" customWidth="1"/>
    <col min="20" max="16384" width="9.140625" style="18"/>
  </cols>
  <sheetData>
    <row r="1" spans="2:19" s="456" customFormat="1" ht="16.5" customHeight="1" x14ac:dyDescent="0.25">
      <c r="B1" s="1093" t="s">
        <v>338</v>
      </c>
      <c r="C1" s="1093"/>
      <c r="D1" s="1093"/>
      <c r="E1" s="1093"/>
      <c r="F1" s="1093"/>
      <c r="G1" s="1093"/>
      <c r="H1" s="1093"/>
      <c r="I1" s="1093"/>
      <c r="J1" s="1093"/>
      <c r="K1" s="1093"/>
      <c r="L1" s="1093"/>
      <c r="M1" s="1093"/>
      <c r="N1" s="1093"/>
      <c r="O1" s="1093"/>
      <c r="P1" s="1093"/>
      <c r="Q1" s="1093"/>
      <c r="R1" s="1093"/>
      <c r="S1" s="1093"/>
    </row>
    <row r="2" spans="2:19" s="17" customFormat="1" ht="16.5" customHeight="1" x14ac:dyDescent="0.25">
      <c r="B2" s="1094" t="s">
        <v>340</v>
      </c>
      <c r="C2" s="1094"/>
      <c r="D2" s="1094"/>
      <c r="E2" s="1094"/>
      <c r="F2" s="1094"/>
      <c r="G2" s="1094"/>
      <c r="H2" s="1094"/>
      <c r="I2" s="1094"/>
      <c r="J2" s="1094"/>
      <c r="K2" s="1094"/>
      <c r="L2" s="1094"/>
      <c r="M2" s="1094"/>
      <c r="N2" s="1094"/>
      <c r="O2" s="1094"/>
      <c r="P2" s="1094"/>
      <c r="Q2" s="1094"/>
      <c r="R2" s="1094"/>
      <c r="S2" s="1094"/>
    </row>
    <row r="3" spans="2:19" s="17" customFormat="1" ht="12.75" customHeight="1" x14ac:dyDescent="0.2">
      <c r="B3" s="306"/>
      <c r="C3" s="306"/>
      <c r="D3" s="306"/>
      <c r="E3" s="306"/>
      <c r="F3" s="306"/>
      <c r="G3" s="306"/>
      <c r="H3" s="306"/>
      <c r="I3" s="306"/>
      <c r="J3" s="306"/>
      <c r="K3" s="306"/>
      <c r="L3" s="306"/>
      <c r="M3" s="306"/>
      <c r="N3" s="306"/>
      <c r="O3" s="306"/>
      <c r="P3" s="306"/>
      <c r="Q3" s="1071"/>
      <c r="R3" s="1072"/>
      <c r="S3" s="306"/>
    </row>
    <row r="4" spans="2:19" s="17" customFormat="1" ht="12.75" customHeight="1" x14ac:dyDescent="0.2">
      <c r="B4" s="264"/>
      <c r="C4" s="534"/>
      <c r="D4" s="534"/>
      <c r="E4" s="534"/>
      <c r="F4" s="264"/>
      <c r="G4" s="264"/>
      <c r="H4" s="264"/>
      <c r="I4" s="534"/>
      <c r="J4" s="534"/>
      <c r="K4" s="534"/>
      <c r="L4" s="264"/>
      <c r="M4" s="264"/>
      <c r="N4" s="264"/>
      <c r="O4" s="264"/>
      <c r="P4" s="264"/>
      <c r="Q4" s="963"/>
      <c r="R4" s="964"/>
      <c r="S4" s="264"/>
    </row>
    <row r="5" spans="2:19" s="17" customFormat="1" ht="12.75" customHeight="1" x14ac:dyDescent="0.2">
      <c r="B5" s="264"/>
      <c r="C5" s="534"/>
      <c r="D5" s="534"/>
      <c r="E5" s="534"/>
      <c r="F5" s="265"/>
      <c r="G5" s="264"/>
      <c r="H5" s="264"/>
      <c r="I5" s="534"/>
      <c r="J5" s="534"/>
      <c r="K5" s="534"/>
      <c r="L5" s="265"/>
      <c r="M5" s="264"/>
      <c r="N5" s="264"/>
      <c r="O5" s="264"/>
      <c r="P5" s="264"/>
      <c r="Q5" s="963"/>
      <c r="R5" s="964"/>
      <c r="S5" s="264"/>
    </row>
    <row r="6" spans="2:19" s="24" customFormat="1" ht="15" x14ac:dyDescent="0.25">
      <c r="B6" s="264"/>
      <c r="C6" s="535"/>
      <c r="D6" s="536" t="s">
        <v>122</v>
      </c>
      <c r="E6" s="534"/>
      <c r="F6" s="535"/>
      <c r="G6" s="536" t="s">
        <v>121</v>
      </c>
      <c r="H6" s="534"/>
      <c r="I6" s="535"/>
      <c r="J6" s="536" t="s">
        <v>79</v>
      </c>
      <c r="K6" s="534"/>
      <c r="L6" s="535"/>
      <c r="M6" s="536" t="s">
        <v>123</v>
      </c>
      <c r="N6" s="534"/>
      <c r="O6" s="535"/>
      <c r="P6" s="536" t="s">
        <v>122</v>
      </c>
      <c r="Q6" s="963"/>
      <c r="R6" s="965"/>
      <c r="S6" s="784" t="s">
        <v>78</v>
      </c>
    </row>
    <row r="7" spans="2:19" s="24" customFormat="1" ht="15" x14ac:dyDescent="0.25">
      <c r="B7" s="264"/>
      <c r="C7" s="463"/>
      <c r="D7" s="268">
        <v>2014</v>
      </c>
      <c r="E7" s="534"/>
      <c r="F7" s="463"/>
      <c r="G7" s="268">
        <v>2014</v>
      </c>
      <c r="H7" s="534"/>
      <c r="I7" s="463"/>
      <c r="J7" s="268">
        <v>2013</v>
      </c>
      <c r="K7" s="534"/>
      <c r="L7" s="463"/>
      <c r="M7" s="268">
        <v>2013</v>
      </c>
      <c r="N7" s="534"/>
      <c r="O7" s="463"/>
      <c r="P7" s="268">
        <v>2013</v>
      </c>
      <c r="Q7" s="963"/>
      <c r="R7" s="966"/>
      <c r="S7" s="268">
        <v>2013</v>
      </c>
    </row>
    <row r="8" spans="2:19" s="17" customFormat="1" ht="14.25" x14ac:dyDescent="0.2">
      <c r="B8" s="264"/>
      <c r="C8" s="535"/>
      <c r="D8" s="534"/>
      <c r="E8" s="534"/>
      <c r="F8" s="265"/>
      <c r="G8" s="264"/>
      <c r="H8" s="264"/>
      <c r="I8" s="535"/>
      <c r="J8" s="534"/>
      <c r="K8" s="534"/>
      <c r="L8" s="462"/>
      <c r="M8" s="461"/>
      <c r="N8" s="461"/>
      <c r="O8" s="462"/>
      <c r="P8" s="461"/>
      <c r="Q8" s="963"/>
      <c r="R8" s="964"/>
      <c r="S8" s="264"/>
    </row>
    <row r="9" spans="2:19" s="23" customFormat="1" ht="15.75" x14ac:dyDescent="0.25">
      <c r="B9" s="537" t="s">
        <v>241</v>
      </c>
      <c r="C9" s="538"/>
      <c r="D9" s="551"/>
      <c r="E9" s="537"/>
      <c r="F9" s="272"/>
      <c r="G9" s="307"/>
      <c r="H9" s="271"/>
      <c r="I9" s="538"/>
      <c r="J9" s="551"/>
      <c r="K9" s="537"/>
      <c r="L9" s="465"/>
      <c r="M9" s="482"/>
      <c r="N9" s="464"/>
      <c r="O9" s="465"/>
      <c r="P9" s="482"/>
      <c r="Q9" s="967"/>
      <c r="R9" s="968"/>
      <c r="S9" s="307"/>
    </row>
    <row r="10" spans="2:19" ht="14.25" x14ac:dyDescent="0.2">
      <c r="B10" s="275"/>
      <c r="C10" s="540"/>
      <c r="D10" s="543"/>
      <c r="E10" s="539"/>
      <c r="F10" s="276"/>
      <c r="G10" s="288"/>
      <c r="H10" s="275"/>
      <c r="I10" s="540"/>
      <c r="J10" s="543"/>
      <c r="K10" s="539"/>
      <c r="L10" s="468"/>
      <c r="M10" s="473"/>
      <c r="N10" s="467"/>
      <c r="O10" s="468"/>
      <c r="P10" s="473"/>
      <c r="Q10" s="954"/>
      <c r="R10" s="969"/>
      <c r="S10" s="288"/>
    </row>
    <row r="11" spans="2:19" s="25" customFormat="1" ht="14.25" x14ac:dyDescent="0.2">
      <c r="B11" s="279" t="s">
        <v>23</v>
      </c>
      <c r="C11" s="542" t="s">
        <v>1</v>
      </c>
      <c r="D11" s="735">
        <v>127.3</v>
      </c>
      <c r="E11" s="541"/>
      <c r="F11" s="542" t="s">
        <v>1</v>
      </c>
      <c r="G11" s="735">
        <v>49.9</v>
      </c>
      <c r="H11" s="541"/>
      <c r="I11" s="542" t="s">
        <v>1</v>
      </c>
      <c r="J11" s="735">
        <v>34</v>
      </c>
      <c r="K11" s="541"/>
      <c r="L11" s="542" t="s">
        <v>1</v>
      </c>
      <c r="M11" s="735">
        <v>32.799999999999997</v>
      </c>
      <c r="N11" s="541"/>
      <c r="O11" s="542" t="s">
        <v>1</v>
      </c>
      <c r="P11" s="735">
        <v>97.6</v>
      </c>
      <c r="Q11" s="970"/>
      <c r="R11" s="971" t="s">
        <v>1</v>
      </c>
      <c r="S11" s="735">
        <v>209.9</v>
      </c>
    </row>
    <row r="12" spans="2:19" s="26" customFormat="1" ht="14.25" x14ac:dyDescent="0.2">
      <c r="B12" s="282" t="s">
        <v>33</v>
      </c>
      <c r="C12" s="283"/>
      <c r="D12" s="735">
        <v>-10</v>
      </c>
      <c r="E12" s="282"/>
      <c r="F12" s="283"/>
      <c r="G12" s="735">
        <v>-31.2</v>
      </c>
      <c r="H12" s="282"/>
      <c r="I12" s="283"/>
      <c r="J12" s="735">
        <v>0.3</v>
      </c>
      <c r="K12" s="282"/>
      <c r="L12" s="283"/>
      <c r="M12" s="735">
        <v>-1.7</v>
      </c>
      <c r="N12" s="802"/>
      <c r="O12" s="533"/>
      <c r="P12" s="735">
        <v>-15.9</v>
      </c>
      <c r="Q12" s="262"/>
      <c r="R12" s="969"/>
      <c r="S12" s="735">
        <v>-38.5</v>
      </c>
    </row>
    <row r="13" spans="2:19" s="26" customFormat="1" ht="14.25" x14ac:dyDescent="0.2">
      <c r="B13" s="275"/>
      <c r="C13" s="540"/>
      <c r="D13" s="847"/>
      <c r="E13" s="539"/>
      <c r="F13" s="519"/>
      <c r="G13" s="847"/>
      <c r="H13" s="539"/>
      <c r="I13" s="519"/>
      <c r="J13" s="847"/>
      <c r="K13" s="539"/>
      <c r="L13" s="519"/>
      <c r="M13" s="847"/>
      <c r="N13" s="539"/>
      <c r="O13" s="519"/>
      <c r="P13" s="847"/>
      <c r="Q13" s="954"/>
      <c r="R13" s="972"/>
      <c r="S13" s="847"/>
    </row>
    <row r="14" spans="2:19" s="26" customFormat="1" ht="15" x14ac:dyDescent="0.25">
      <c r="B14" s="286" t="s">
        <v>25</v>
      </c>
      <c r="C14" s="552"/>
      <c r="D14" s="848">
        <v>117.3</v>
      </c>
      <c r="E14" s="645"/>
      <c r="F14" s="521"/>
      <c r="G14" s="848">
        <v>18.7</v>
      </c>
      <c r="H14" s="645"/>
      <c r="I14" s="521"/>
      <c r="J14" s="848">
        <v>34.299999999999997</v>
      </c>
      <c r="K14" s="645"/>
      <c r="L14" s="521"/>
      <c r="M14" s="848">
        <v>31.1</v>
      </c>
      <c r="N14" s="645"/>
      <c r="O14" s="521"/>
      <c r="P14" s="848">
        <v>81.7</v>
      </c>
      <c r="Q14" s="973"/>
      <c r="R14" s="974"/>
      <c r="S14" s="848">
        <v>171.4</v>
      </c>
    </row>
    <row r="15" spans="2:19" s="26" customFormat="1" ht="14.25" x14ac:dyDescent="0.2">
      <c r="B15" s="275"/>
      <c r="C15" s="540"/>
      <c r="D15" s="735"/>
      <c r="E15" s="539"/>
      <c r="F15" s="540"/>
      <c r="G15" s="735"/>
      <c r="H15" s="539"/>
      <c r="I15" s="540"/>
      <c r="J15" s="735"/>
      <c r="K15" s="539"/>
      <c r="L15" s="540"/>
      <c r="M15" s="735"/>
      <c r="N15" s="539"/>
      <c r="O15" s="540"/>
      <c r="P15" s="735"/>
      <c r="Q15" s="954"/>
      <c r="R15" s="969"/>
      <c r="S15" s="735"/>
    </row>
    <row r="16" spans="2:19" s="26" customFormat="1" ht="14.25" x14ac:dyDescent="0.2">
      <c r="B16" s="279" t="s">
        <v>34</v>
      </c>
      <c r="C16" s="544"/>
      <c r="D16" s="735">
        <v>-70</v>
      </c>
      <c r="E16" s="541"/>
      <c r="F16" s="544"/>
      <c r="G16" s="735">
        <v>4.4000000000000004</v>
      </c>
      <c r="H16" s="541"/>
      <c r="I16" s="544"/>
      <c r="J16" s="735">
        <v>28.2</v>
      </c>
      <c r="K16" s="541"/>
      <c r="L16" s="544"/>
      <c r="M16" s="735">
        <v>25.2</v>
      </c>
      <c r="N16" s="541"/>
      <c r="O16" s="544"/>
      <c r="P16" s="735">
        <v>-36.700000000000003</v>
      </c>
      <c r="Q16" s="970"/>
      <c r="R16" s="971"/>
      <c r="S16" s="735">
        <v>27.8</v>
      </c>
    </row>
    <row r="17" spans="2:19" s="28" customFormat="1" ht="14.25" x14ac:dyDescent="0.2">
      <c r="B17" s="429" t="s">
        <v>292</v>
      </c>
      <c r="C17" s="283"/>
      <c r="D17" s="735">
        <v>-0.2</v>
      </c>
      <c r="E17" s="802"/>
      <c r="F17" s="283"/>
      <c r="G17" s="735">
        <v>17.7</v>
      </c>
      <c r="H17" s="282"/>
      <c r="I17" s="283"/>
      <c r="J17" s="735">
        <v>-9.5</v>
      </c>
      <c r="K17" s="282"/>
      <c r="L17" s="283"/>
      <c r="M17" s="735">
        <v>-8.5</v>
      </c>
      <c r="N17" s="802"/>
      <c r="O17" s="533"/>
      <c r="P17" s="735">
        <v>8.3000000000000007</v>
      </c>
      <c r="Q17" s="262"/>
      <c r="R17" s="969"/>
      <c r="S17" s="735">
        <v>3.9</v>
      </c>
    </row>
    <row r="18" spans="2:19" s="26" customFormat="1" ht="14.25" x14ac:dyDescent="0.2">
      <c r="B18" s="275"/>
      <c r="C18" s="540"/>
      <c r="D18" s="735"/>
      <c r="E18" s="539"/>
      <c r="F18" s="540"/>
      <c r="G18" s="735"/>
      <c r="H18" s="539"/>
      <c r="I18" s="540"/>
      <c r="J18" s="735"/>
      <c r="K18" s="539"/>
      <c r="L18" s="540"/>
      <c r="M18" s="735"/>
      <c r="N18" s="539"/>
      <c r="O18" s="540"/>
      <c r="P18" s="735"/>
      <c r="Q18" s="954"/>
      <c r="R18" s="969"/>
      <c r="S18" s="735"/>
    </row>
    <row r="19" spans="2:19" s="26" customFormat="1" ht="15" x14ac:dyDescent="0.25">
      <c r="B19" s="286" t="s">
        <v>26</v>
      </c>
      <c r="C19" s="545" t="s">
        <v>1</v>
      </c>
      <c r="D19" s="848">
        <v>47.1</v>
      </c>
      <c r="E19" s="645"/>
      <c r="F19" s="545" t="s">
        <v>1</v>
      </c>
      <c r="G19" s="848">
        <v>40.799999999999997</v>
      </c>
      <c r="H19" s="645"/>
      <c r="I19" s="545" t="s">
        <v>1</v>
      </c>
      <c r="J19" s="848">
        <v>53</v>
      </c>
      <c r="K19" s="645"/>
      <c r="L19" s="545" t="s">
        <v>1</v>
      </c>
      <c r="M19" s="848">
        <v>47.8</v>
      </c>
      <c r="N19" s="645"/>
      <c r="O19" s="545" t="s">
        <v>1</v>
      </c>
      <c r="P19" s="848">
        <v>53.3</v>
      </c>
      <c r="Q19" s="973"/>
      <c r="R19" s="975" t="s">
        <v>1</v>
      </c>
      <c r="S19" s="848">
        <v>203.1</v>
      </c>
    </row>
    <row r="20" spans="2:19" s="26" customFormat="1" ht="14.25" x14ac:dyDescent="0.2">
      <c r="B20" s="275"/>
      <c r="C20" s="540"/>
      <c r="D20" s="735"/>
      <c r="E20" s="539"/>
      <c r="F20" s="540"/>
      <c r="G20" s="735"/>
      <c r="H20" s="539"/>
      <c r="I20" s="540"/>
      <c r="J20" s="735"/>
      <c r="K20" s="539"/>
      <c r="L20" s="540"/>
      <c r="M20" s="735"/>
      <c r="N20" s="539"/>
      <c r="O20" s="540"/>
      <c r="P20" s="735"/>
      <c r="Q20" s="954"/>
      <c r="R20" s="969"/>
      <c r="S20" s="735"/>
    </row>
    <row r="21" spans="2:19" s="27" customFormat="1" ht="15" x14ac:dyDescent="0.25">
      <c r="B21" s="271" t="s">
        <v>76</v>
      </c>
      <c r="C21" s="538"/>
      <c r="D21" s="849"/>
      <c r="E21" s="537"/>
      <c r="F21" s="538"/>
      <c r="G21" s="849"/>
      <c r="H21" s="537"/>
      <c r="I21" s="538"/>
      <c r="J21" s="849"/>
      <c r="K21" s="537"/>
      <c r="L21" s="538"/>
      <c r="M21" s="849"/>
      <c r="N21" s="537"/>
      <c r="O21" s="538"/>
      <c r="P21" s="849"/>
      <c r="Q21" s="967"/>
      <c r="R21" s="976"/>
      <c r="S21" s="849"/>
    </row>
    <row r="22" spans="2:19" s="26" customFormat="1" ht="14.25" x14ac:dyDescent="0.2">
      <c r="B22" s="275"/>
      <c r="C22" s="540"/>
      <c r="D22" s="735"/>
      <c r="E22" s="539"/>
      <c r="F22" s="540"/>
      <c r="G22" s="735"/>
      <c r="H22" s="539"/>
      <c r="I22" s="540"/>
      <c r="J22" s="735"/>
      <c r="K22" s="539"/>
      <c r="L22" s="540"/>
      <c r="M22" s="735"/>
      <c r="N22" s="539"/>
      <c r="O22" s="540"/>
      <c r="P22" s="735"/>
      <c r="Q22" s="954"/>
      <c r="R22" s="969"/>
      <c r="S22" s="735"/>
    </row>
    <row r="23" spans="2:19" s="26" customFormat="1" ht="14.25" x14ac:dyDescent="0.2">
      <c r="B23" s="938" t="s">
        <v>432</v>
      </c>
      <c r="C23" s="283"/>
      <c r="D23" s="735">
        <v>12.6</v>
      </c>
      <c r="E23" s="282"/>
      <c r="F23" s="283"/>
      <c r="G23" s="735">
        <v>25.3</v>
      </c>
      <c r="H23" s="282"/>
      <c r="I23" s="283"/>
      <c r="J23" s="735">
        <v>9.1</v>
      </c>
      <c r="K23" s="282"/>
      <c r="L23" s="283"/>
      <c r="M23" s="735">
        <v>37.9</v>
      </c>
      <c r="N23" s="802"/>
      <c r="O23" s="533"/>
      <c r="P23" s="735">
        <v>-4.2</v>
      </c>
      <c r="Q23" s="262"/>
      <c r="R23" s="969"/>
      <c r="S23" s="735">
        <v>53.9</v>
      </c>
    </row>
    <row r="24" spans="2:19" s="26" customFormat="1" ht="14.25" x14ac:dyDescent="0.2">
      <c r="B24" s="282" t="s">
        <v>36</v>
      </c>
      <c r="C24" s="283"/>
      <c r="D24" s="735">
        <v>14.2</v>
      </c>
      <c r="E24" s="282"/>
      <c r="F24" s="283"/>
      <c r="G24" s="735">
        <v>10.199999999999999</v>
      </c>
      <c r="H24" s="282"/>
      <c r="I24" s="283"/>
      <c r="J24" s="735">
        <v>15</v>
      </c>
      <c r="K24" s="282"/>
      <c r="L24" s="283"/>
      <c r="M24" s="735">
        <v>14.4</v>
      </c>
      <c r="N24" s="802"/>
      <c r="O24" s="533"/>
      <c r="P24" s="735">
        <v>14.3</v>
      </c>
      <c r="Q24" s="262"/>
      <c r="R24" s="969"/>
      <c r="S24" s="735">
        <v>56.2</v>
      </c>
    </row>
    <row r="25" spans="2:19" s="26" customFormat="1" ht="14.25" x14ac:dyDescent="0.2">
      <c r="B25" s="275"/>
      <c r="C25" s="540"/>
      <c r="D25" s="847"/>
      <c r="E25" s="539"/>
      <c r="F25" s="540"/>
      <c r="G25" s="847"/>
      <c r="H25" s="539"/>
      <c r="I25" s="540"/>
      <c r="J25" s="847"/>
      <c r="K25" s="539"/>
      <c r="L25" s="540"/>
      <c r="M25" s="847"/>
      <c r="N25" s="539"/>
      <c r="O25" s="540"/>
      <c r="P25" s="847"/>
      <c r="Q25" s="954"/>
      <c r="R25" s="977"/>
      <c r="S25" s="847"/>
    </row>
    <row r="26" spans="2:19" s="25" customFormat="1" ht="15" x14ac:dyDescent="0.25">
      <c r="B26" s="294" t="s">
        <v>77</v>
      </c>
      <c r="C26" s="547"/>
      <c r="D26" s="848">
        <v>26.8</v>
      </c>
      <c r="E26" s="546"/>
      <c r="F26" s="547"/>
      <c r="G26" s="848">
        <v>35.5</v>
      </c>
      <c r="H26" s="546"/>
      <c r="I26" s="547"/>
      <c r="J26" s="848">
        <v>24.1</v>
      </c>
      <c r="K26" s="546"/>
      <c r="L26" s="547"/>
      <c r="M26" s="848">
        <v>52.3</v>
      </c>
      <c r="N26" s="546"/>
      <c r="O26" s="547"/>
      <c r="P26" s="848">
        <v>10.1</v>
      </c>
      <c r="Q26" s="978"/>
      <c r="R26" s="979"/>
      <c r="S26" s="848">
        <v>110.1</v>
      </c>
    </row>
    <row r="27" spans="2:19" s="25" customFormat="1" ht="15" x14ac:dyDescent="0.25">
      <c r="B27" s="297"/>
      <c r="C27" s="549"/>
      <c r="D27" s="850"/>
      <c r="E27" s="548"/>
      <c r="F27" s="549"/>
      <c r="G27" s="850"/>
      <c r="H27" s="548"/>
      <c r="I27" s="549"/>
      <c r="J27" s="850"/>
      <c r="K27" s="548"/>
      <c r="L27" s="549"/>
      <c r="M27" s="850"/>
      <c r="N27" s="548"/>
      <c r="O27" s="549"/>
      <c r="P27" s="850"/>
      <c r="Q27" s="980"/>
      <c r="R27" s="981"/>
      <c r="S27" s="850"/>
    </row>
    <row r="28" spans="2:19" s="26" customFormat="1" ht="14.25" x14ac:dyDescent="0.2">
      <c r="B28" s="275"/>
      <c r="C28" s="540"/>
      <c r="D28" s="847"/>
      <c r="E28" s="539"/>
      <c r="F28" s="540"/>
      <c r="G28" s="847"/>
      <c r="H28" s="539"/>
      <c r="I28" s="540"/>
      <c r="J28" s="847"/>
      <c r="K28" s="539"/>
      <c r="L28" s="540"/>
      <c r="M28" s="847"/>
      <c r="N28" s="539"/>
      <c r="O28" s="540"/>
      <c r="P28" s="847"/>
      <c r="Q28" s="954"/>
      <c r="R28" s="977"/>
      <c r="S28" s="847"/>
    </row>
    <row r="29" spans="2:19" s="25" customFormat="1" ht="15.75" thickBot="1" x14ac:dyDescent="0.3">
      <c r="B29" s="546" t="s">
        <v>177</v>
      </c>
      <c r="C29" s="550" t="s">
        <v>1</v>
      </c>
      <c r="D29" s="851">
        <v>20.3</v>
      </c>
      <c r="E29" s="546"/>
      <c r="F29" s="550" t="s">
        <v>1</v>
      </c>
      <c r="G29" s="851">
        <v>5.3</v>
      </c>
      <c r="H29" s="546"/>
      <c r="I29" s="550" t="s">
        <v>1</v>
      </c>
      <c r="J29" s="851">
        <v>28.9</v>
      </c>
      <c r="K29" s="546"/>
      <c r="L29" s="550" t="s">
        <v>1</v>
      </c>
      <c r="M29" s="851">
        <v>-4.5</v>
      </c>
      <c r="N29" s="546"/>
      <c r="O29" s="550" t="s">
        <v>1</v>
      </c>
      <c r="P29" s="851">
        <v>43.2</v>
      </c>
      <c r="Q29" s="978"/>
      <c r="R29" s="982" t="s">
        <v>1</v>
      </c>
      <c r="S29" s="851">
        <v>93</v>
      </c>
    </row>
    <row r="30" spans="2:19" ht="14.25" x14ac:dyDescent="0.2">
      <c r="B30" s="275"/>
      <c r="C30" s="540"/>
      <c r="D30" s="736"/>
      <c r="E30" s="539"/>
      <c r="F30" s="540"/>
      <c r="G30" s="736"/>
      <c r="H30" s="539"/>
      <c r="I30" s="540"/>
      <c r="J30" s="479"/>
      <c r="K30" s="539"/>
      <c r="L30" s="540"/>
      <c r="M30" s="479"/>
      <c r="N30" s="539"/>
      <c r="O30" s="540"/>
      <c r="P30" s="479"/>
      <c r="Q30" s="954"/>
      <c r="R30" s="969"/>
      <c r="S30" s="479"/>
    </row>
    <row r="31" spans="2:19" ht="14.25" x14ac:dyDescent="0.2">
      <c r="B31" s="275"/>
      <c r="C31" s="540"/>
      <c r="D31" s="479"/>
      <c r="E31" s="539"/>
      <c r="F31" s="540"/>
      <c r="G31" s="479"/>
      <c r="H31" s="539"/>
      <c r="I31" s="540"/>
      <c r="J31" s="479"/>
      <c r="K31" s="539"/>
      <c r="L31" s="540"/>
      <c r="M31" s="479"/>
      <c r="N31" s="539"/>
      <c r="O31" s="540"/>
      <c r="P31" s="479"/>
      <c r="Q31" s="954"/>
      <c r="R31" s="969"/>
      <c r="S31" s="479"/>
    </row>
    <row r="32" spans="2:19" ht="14.25" x14ac:dyDescent="0.2">
      <c r="B32" s="303" t="s">
        <v>131</v>
      </c>
      <c r="C32" s="481"/>
      <c r="D32" s="852">
        <v>0.26800000000000002</v>
      </c>
      <c r="E32" s="692"/>
      <c r="F32" s="481"/>
      <c r="G32" s="852">
        <v>0.62</v>
      </c>
      <c r="H32" s="692"/>
      <c r="I32" s="481"/>
      <c r="J32" s="852">
        <v>0.17199999999999999</v>
      </c>
      <c r="K32" s="692"/>
      <c r="L32" s="481"/>
      <c r="M32" s="852">
        <v>0.79300000000000004</v>
      </c>
      <c r="N32" s="692"/>
      <c r="O32" s="481"/>
      <c r="P32" s="852">
        <v>-7.9000000000000001E-2</v>
      </c>
      <c r="Q32" s="983"/>
      <c r="R32" s="984"/>
      <c r="S32" s="852">
        <v>0.26500000000000001</v>
      </c>
    </row>
    <row r="33" spans="2:19" ht="14.25" x14ac:dyDescent="0.2">
      <c r="B33" s="303" t="s">
        <v>136</v>
      </c>
      <c r="C33" s="481"/>
      <c r="D33" s="852">
        <v>0.30099999999999999</v>
      </c>
      <c r="E33" s="692"/>
      <c r="F33" s="481"/>
      <c r="G33" s="852">
        <v>0.25</v>
      </c>
      <c r="H33" s="692"/>
      <c r="I33" s="481"/>
      <c r="J33" s="852">
        <v>0.28299999999999997</v>
      </c>
      <c r="K33" s="692"/>
      <c r="L33" s="481"/>
      <c r="M33" s="852">
        <v>0.30099999999999999</v>
      </c>
      <c r="N33" s="692"/>
      <c r="O33" s="481"/>
      <c r="P33" s="852">
        <v>0.26800000000000002</v>
      </c>
      <c r="Q33" s="983"/>
      <c r="R33" s="984"/>
      <c r="S33" s="852">
        <v>0.27700000000000002</v>
      </c>
    </row>
    <row r="34" spans="2:19" ht="15" thickBot="1" x14ac:dyDescent="0.25">
      <c r="B34" s="275"/>
      <c r="C34" s="1032"/>
      <c r="D34" s="1033">
        <v>0.56899999999999995</v>
      </c>
      <c r="E34" s="539"/>
      <c r="F34" s="1032"/>
      <c r="G34" s="1033">
        <v>0.87</v>
      </c>
      <c r="H34" s="539"/>
      <c r="I34" s="1032"/>
      <c r="J34" s="1033">
        <v>0.45500000000000002</v>
      </c>
      <c r="K34" s="539"/>
      <c r="L34" s="1032"/>
      <c r="M34" s="1033">
        <v>1.0940000000000001</v>
      </c>
      <c r="N34" s="539"/>
      <c r="O34" s="1032"/>
      <c r="P34" s="1033">
        <v>0.189</v>
      </c>
      <c r="Q34" s="954"/>
      <c r="R34" s="1073"/>
      <c r="S34" s="1033">
        <v>0.54200000000000004</v>
      </c>
    </row>
    <row r="35" spans="2:19" x14ac:dyDescent="0.2">
      <c r="S35" s="125"/>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8</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zoomScale="90" zoomScaleNormal="90" zoomScaleSheetLayoutView="90" workbookViewId="0">
      <selection activeCell="A71" sqref="A71"/>
    </sheetView>
  </sheetViews>
  <sheetFormatPr defaultRowHeight="12.75" x14ac:dyDescent="0.2"/>
  <cols>
    <col min="1" max="1" width="6.7109375" style="18" customWidth="1"/>
    <col min="2" max="2" width="49.28515625" style="18" customWidth="1"/>
    <col min="3" max="3" width="3.140625" style="456" customWidth="1"/>
    <col min="4" max="4" width="9.5703125" style="456" customWidth="1"/>
    <col min="5" max="5" width="4.42578125" style="456" customWidth="1"/>
    <col min="6" max="6" width="3.140625" style="70" customWidth="1"/>
    <col min="7" max="7" width="9.5703125" style="19" customWidth="1"/>
    <col min="8" max="8" width="4.42578125" style="18" customWidth="1"/>
    <col min="9" max="9" width="3.140625" style="456" customWidth="1"/>
    <col min="10" max="10" width="9.5703125" style="456" customWidth="1"/>
    <col min="11" max="11" width="4.42578125" style="456" customWidth="1"/>
    <col min="12" max="12" width="3.140625" style="70" customWidth="1"/>
    <col min="13" max="13" width="9.5703125" style="19" customWidth="1"/>
    <col min="14" max="14" width="4.42578125" style="18" customWidth="1"/>
    <col min="15" max="15" width="3.140625" style="70" customWidth="1"/>
    <col min="16" max="16" width="9.5703125" style="19" customWidth="1"/>
    <col min="17" max="17" width="4.42578125" style="489" customWidth="1"/>
    <col min="18" max="18" width="3.140625" style="128" customWidth="1"/>
    <col min="19" max="19" width="9.5703125" style="19" customWidth="1"/>
    <col min="20" max="16384" width="9.140625" style="18"/>
  </cols>
  <sheetData>
    <row r="1" spans="2:19" s="456" customFormat="1" ht="16.5" customHeight="1" x14ac:dyDescent="0.25">
      <c r="B1" s="1093" t="s">
        <v>338</v>
      </c>
      <c r="C1" s="1093"/>
      <c r="D1" s="1093"/>
      <c r="E1" s="1093"/>
      <c r="F1" s="1093"/>
      <c r="G1" s="1093"/>
      <c r="H1" s="1093"/>
      <c r="I1" s="1093"/>
      <c r="J1" s="1093"/>
      <c r="K1" s="1093"/>
      <c r="L1" s="1093"/>
      <c r="M1" s="1093"/>
      <c r="N1" s="1093"/>
      <c r="O1" s="1093"/>
      <c r="P1" s="1093"/>
      <c r="Q1" s="1093"/>
      <c r="R1" s="1093"/>
      <c r="S1" s="1093"/>
    </row>
    <row r="2" spans="2:19" s="17" customFormat="1" ht="16.5" customHeight="1" x14ac:dyDescent="0.25">
      <c r="B2" s="1094" t="s">
        <v>45</v>
      </c>
      <c r="C2" s="1094"/>
      <c r="D2" s="1094"/>
      <c r="E2" s="1094"/>
      <c r="F2" s="1094"/>
      <c r="G2" s="1094"/>
      <c r="H2" s="1094"/>
      <c r="I2" s="1094"/>
      <c r="J2" s="1094"/>
      <c r="K2" s="1094"/>
      <c r="L2" s="1094"/>
      <c r="M2" s="1094"/>
      <c r="N2" s="1094"/>
      <c r="O2" s="1094"/>
      <c r="P2" s="1094"/>
      <c r="Q2" s="1094"/>
      <c r="R2" s="1094"/>
      <c r="S2" s="1094"/>
    </row>
    <row r="3" spans="2:19" s="17" customFormat="1" ht="12.75" customHeight="1" x14ac:dyDescent="0.2">
      <c r="B3" s="42"/>
      <c r="C3" s="42"/>
      <c r="D3" s="42"/>
      <c r="E3" s="42"/>
      <c r="F3" s="68"/>
      <c r="G3" s="16"/>
      <c r="H3" s="42"/>
      <c r="I3" s="42"/>
      <c r="J3" s="42"/>
      <c r="K3" s="42"/>
      <c r="L3" s="68"/>
      <c r="M3" s="16"/>
      <c r="N3" s="42"/>
      <c r="O3" s="68"/>
      <c r="P3" s="16"/>
      <c r="Q3" s="961"/>
      <c r="R3" s="962"/>
      <c r="S3" s="16"/>
    </row>
    <row r="4" spans="2:19" s="17" customFormat="1" ht="12.75" customHeight="1" x14ac:dyDescent="0.2">
      <c r="F4" s="69"/>
      <c r="L4" s="69"/>
      <c r="O4" s="69"/>
      <c r="Q4" s="121"/>
      <c r="R4" s="1070"/>
    </row>
    <row r="5" spans="2:19" s="17" customFormat="1" ht="12.75" customHeight="1" x14ac:dyDescent="0.2">
      <c r="F5" s="69"/>
      <c r="L5" s="69"/>
      <c r="O5" s="69"/>
      <c r="Q5" s="121"/>
      <c r="R5" s="1070"/>
    </row>
    <row r="6" spans="2:19" s="24" customFormat="1" ht="15" x14ac:dyDescent="0.25">
      <c r="B6" s="264"/>
      <c r="C6" s="535"/>
      <c r="D6" s="536" t="s">
        <v>122</v>
      </c>
      <c r="E6" s="534"/>
      <c r="F6" s="535"/>
      <c r="G6" s="536" t="s">
        <v>121</v>
      </c>
      <c r="H6" s="534"/>
      <c r="I6" s="535"/>
      <c r="J6" s="536" t="s">
        <v>79</v>
      </c>
      <c r="K6" s="534"/>
      <c r="L6" s="535"/>
      <c r="M6" s="536" t="s">
        <v>123</v>
      </c>
      <c r="N6" s="534"/>
      <c r="O6" s="535"/>
      <c r="P6" s="536" t="s">
        <v>122</v>
      </c>
      <c r="Q6" s="963"/>
      <c r="R6" s="965"/>
      <c r="S6" s="784" t="s">
        <v>78</v>
      </c>
    </row>
    <row r="7" spans="2:19" s="24" customFormat="1" ht="15" x14ac:dyDescent="0.25">
      <c r="B7" s="264"/>
      <c r="C7" s="463"/>
      <c r="D7" s="268">
        <v>2014</v>
      </c>
      <c r="E7" s="534"/>
      <c r="F7" s="463"/>
      <c r="G7" s="268">
        <v>2014</v>
      </c>
      <c r="H7" s="534"/>
      <c r="I7" s="463"/>
      <c r="J7" s="268">
        <v>2013</v>
      </c>
      <c r="K7" s="534"/>
      <c r="L7" s="463"/>
      <c r="M7" s="268">
        <v>2013</v>
      </c>
      <c r="N7" s="534"/>
      <c r="O7" s="463"/>
      <c r="P7" s="268">
        <v>2013</v>
      </c>
      <c r="Q7" s="963"/>
      <c r="R7" s="966"/>
      <c r="S7" s="268">
        <v>2013</v>
      </c>
    </row>
    <row r="8" spans="2:19" s="24" customFormat="1" ht="14.25" x14ac:dyDescent="0.2">
      <c r="B8" s="264"/>
      <c r="C8" s="535"/>
      <c r="D8" s="534"/>
      <c r="E8" s="534"/>
      <c r="F8" s="265"/>
      <c r="G8" s="264"/>
      <c r="H8" s="264"/>
      <c r="I8" s="535"/>
      <c r="J8" s="534"/>
      <c r="K8" s="534"/>
      <c r="L8" s="462"/>
      <c r="M8" s="461"/>
      <c r="N8" s="461"/>
      <c r="O8" s="462"/>
      <c r="P8" s="461"/>
      <c r="Q8" s="963"/>
      <c r="R8" s="964"/>
      <c r="S8" s="264"/>
    </row>
    <row r="9" spans="2:19" s="23" customFormat="1" ht="15.75" x14ac:dyDescent="0.25">
      <c r="B9" s="537" t="s">
        <v>536</v>
      </c>
      <c r="C9" s="538"/>
      <c r="D9" s="551"/>
      <c r="E9" s="537"/>
      <c r="F9" s="272"/>
      <c r="G9" s="307"/>
      <c r="H9" s="271"/>
      <c r="I9" s="538"/>
      <c r="J9" s="551"/>
      <c r="K9" s="537"/>
      <c r="L9" s="465"/>
      <c r="M9" s="482"/>
      <c r="N9" s="464"/>
      <c r="O9" s="465"/>
      <c r="P9" s="482"/>
      <c r="Q9" s="967"/>
      <c r="R9" s="968"/>
      <c r="S9" s="307"/>
    </row>
    <row r="10" spans="2:19" ht="14.25" x14ac:dyDescent="0.2">
      <c r="B10" s="275"/>
      <c r="C10" s="540"/>
      <c r="D10" s="543"/>
      <c r="E10" s="539"/>
      <c r="F10" s="276"/>
      <c r="G10" s="288"/>
      <c r="H10" s="275"/>
      <c r="I10" s="540"/>
      <c r="J10" s="543"/>
      <c r="K10" s="539"/>
      <c r="L10" s="468"/>
      <c r="M10" s="473"/>
      <c r="N10" s="467"/>
      <c r="O10" s="468"/>
      <c r="P10" s="473"/>
      <c r="Q10" s="954"/>
      <c r="R10" s="969"/>
      <c r="S10" s="288"/>
    </row>
    <row r="11" spans="2:19" s="25" customFormat="1" ht="14.25" x14ac:dyDescent="0.2">
      <c r="B11" s="279" t="s">
        <v>23</v>
      </c>
      <c r="C11" s="542" t="s">
        <v>1</v>
      </c>
      <c r="D11" s="735">
        <v>21.9</v>
      </c>
      <c r="E11" s="541"/>
      <c r="F11" s="542" t="s">
        <v>1</v>
      </c>
      <c r="G11" s="735">
        <v>26.7</v>
      </c>
      <c r="H11" s="541"/>
      <c r="I11" s="542" t="s">
        <v>1</v>
      </c>
      <c r="J11" s="735">
        <v>10.6</v>
      </c>
      <c r="K11" s="541"/>
      <c r="L11" s="542" t="s">
        <v>1</v>
      </c>
      <c r="M11" s="735">
        <v>10.1</v>
      </c>
      <c r="N11" s="541"/>
      <c r="O11" s="542" t="s">
        <v>1</v>
      </c>
      <c r="P11" s="735">
        <v>12.7</v>
      </c>
      <c r="Q11" s="970"/>
      <c r="R11" s="971" t="s">
        <v>1</v>
      </c>
      <c r="S11" s="735">
        <v>63</v>
      </c>
    </row>
    <row r="12" spans="2:19" s="25" customFormat="1" ht="14.25" x14ac:dyDescent="0.2">
      <c r="B12" s="282" t="s">
        <v>33</v>
      </c>
      <c r="C12" s="283"/>
      <c r="D12" s="735">
        <v>0</v>
      </c>
      <c r="E12" s="282"/>
      <c r="F12" s="283"/>
      <c r="G12" s="735">
        <v>-9.5</v>
      </c>
      <c r="H12" s="282"/>
      <c r="I12" s="283"/>
      <c r="J12" s="735">
        <v>-0.5</v>
      </c>
      <c r="K12" s="282"/>
      <c r="L12" s="283"/>
      <c r="M12" s="735">
        <v>-0.1</v>
      </c>
      <c r="N12" s="802"/>
      <c r="O12" s="533"/>
      <c r="P12" s="735">
        <v>-4</v>
      </c>
      <c r="Q12" s="262"/>
      <c r="R12" s="969"/>
      <c r="S12" s="735">
        <v>-11.2</v>
      </c>
    </row>
    <row r="13" spans="2:19" s="26" customFormat="1" ht="14.25" x14ac:dyDescent="0.2">
      <c r="B13" s="275"/>
      <c r="C13" s="540"/>
      <c r="D13" s="847"/>
      <c r="E13" s="539"/>
      <c r="F13" s="519"/>
      <c r="G13" s="847"/>
      <c r="H13" s="539"/>
      <c r="I13" s="519"/>
      <c r="J13" s="847"/>
      <c r="K13" s="539"/>
      <c r="L13" s="519"/>
      <c r="M13" s="847"/>
      <c r="N13" s="539"/>
      <c r="O13" s="519"/>
      <c r="P13" s="847"/>
      <c r="Q13" s="954"/>
      <c r="R13" s="972"/>
      <c r="S13" s="847"/>
    </row>
    <row r="14" spans="2:19" s="26" customFormat="1" ht="15" x14ac:dyDescent="0.25">
      <c r="B14" s="286" t="s">
        <v>25</v>
      </c>
      <c r="C14" s="552"/>
      <c r="D14" s="848">
        <v>21.9</v>
      </c>
      <c r="E14" s="645"/>
      <c r="F14" s="521"/>
      <c r="G14" s="848">
        <v>17.2</v>
      </c>
      <c r="H14" s="645"/>
      <c r="I14" s="521"/>
      <c r="J14" s="848">
        <v>10.1</v>
      </c>
      <c r="K14" s="645"/>
      <c r="L14" s="521"/>
      <c r="M14" s="848">
        <v>10</v>
      </c>
      <c r="N14" s="645"/>
      <c r="O14" s="521"/>
      <c r="P14" s="848">
        <v>8.6999999999999993</v>
      </c>
      <c r="Q14" s="973"/>
      <c r="R14" s="974"/>
      <c r="S14" s="848">
        <v>51.8</v>
      </c>
    </row>
    <row r="15" spans="2:19" s="26" customFormat="1" ht="14.25" x14ac:dyDescent="0.2">
      <c r="B15" s="275"/>
      <c r="C15" s="540"/>
      <c r="D15" s="735"/>
      <c r="E15" s="539"/>
      <c r="F15" s="540"/>
      <c r="G15" s="735"/>
      <c r="H15" s="539"/>
      <c r="I15" s="540"/>
      <c r="J15" s="735"/>
      <c r="K15" s="539"/>
      <c r="L15" s="540"/>
      <c r="M15" s="735"/>
      <c r="N15" s="539"/>
      <c r="O15" s="540"/>
      <c r="P15" s="735"/>
      <c r="Q15" s="954"/>
      <c r="R15" s="969"/>
      <c r="S15" s="735"/>
    </row>
    <row r="16" spans="2:19" s="26" customFormat="1" ht="14.25" x14ac:dyDescent="0.2">
      <c r="B16" s="279" t="s">
        <v>34</v>
      </c>
      <c r="C16" s="544"/>
      <c r="D16" s="735">
        <v>-4.2</v>
      </c>
      <c r="E16" s="541"/>
      <c r="F16" s="544"/>
      <c r="G16" s="735">
        <v>-11.6</v>
      </c>
      <c r="H16" s="541"/>
      <c r="I16" s="544"/>
      <c r="J16" s="735">
        <v>7</v>
      </c>
      <c r="K16" s="541"/>
      <c r="L16" s="544"/>
      <c r="M16" s="735">
        <v>7</v>
      </c>
      <c r="N16" s="541"/>
      <c r="O16" s="544"/>
      <c r="P16" s="735">
        <v>4.2</v>
      </c>
      <c r="Q16" s="970"/>
      <c r="R16" s="971"/>
      <c r="S16" s="735">
        <v>9.9</v>
      </c>
    </row>
    <row r="17" spans="2:19" s="26" customFormat="1" ht="14.25" x14ac:dyDescent="0.2">
      <c r="B17" s="429" t="s">
        <v>292</v>
      </c>
      <c r="C17" s="283"/>
      <c r="D17" s="735">
        <v>-2.2999999999999998</v>
      </c>
      <c r="E17" s="802"/>
      <c r="F17" s="283"/>
      <c r="G17" s="735">
        <v>7</v>
      </c>
      <c r="H17" s="282"/>
      <c r="I17" s="283"/>
      <c r="J17" s="735">
        <v>-1.4</v>
      </c>
      <c r="K17" s="282"/>
      <c r="L17" s="283"/>
      <c r="M17" s="735">
        <v>-1.4</v>
      </c>
      <c r="N17" s="802"/>
      <c r="O17" s="533"/>
      <c r="P17" s="735">
        <v>-1.7</v>
      </c>
      <c r="Q17" s="262"/>
      <c r="R17" s="969"/>
      <c r="S17" s="735">
        <v>0</v>
      </c>
    </row>
    <row r="18" spans="2:19" s="26" customFormat="1" ht="14.25" x14ac:dyDescent="0.2">
      <c r="B18" s="275"/>
      <c r="C18" s="540"/>
      <c r="D18" s="735"/>
      <c r="E18" s="539"/>
      <c r="F18" s="540"/>
      <c r="G18" s="735"/>
      <c r="H18" s="539"/>
      <c r="I18" s="540"/>
      <c r="J18" s="735"/>
      <c r="K18" s="539"/>
      <c r="L18" s="540"/>
      <c r="M18" s="735"/>
      <c r="N18" s="539"/>
      <c r="O18" s="540"/>
      <c r="P18" s="735"/>
      <c r="Q18" s="954"/>
      <c r="R18" s="969"/>
      <c r="S18" s="735"/>
    </row>
    <row r="19" spans="2:19" s="26" customFormat="1" ht="15" x14ac:dyDescent="0.25">
      <c r="B19" s="286" t="s">
        <v>26</v>
      </c>
      <c r="C19" s="545" t="s">
        <v>1</v>
      </c>
      <c r="D19" s="848">
        <v>15.4</v>
      </c>
      <c r="E19" s="645"/>
      <c r="F19" s="545" t="s">
        <v>1</v>
      </c>
      <c r="G19" s="848">
        <v>12.6</v>
      </c>
      <c r="H19" s="645"/>
      <c r="I19" s="545" t="s">
        <v>1</v>
      </c>
      <c r="J19" s="848">
        <v>15.7</v>
      </c>
      <c r="K19" s="645"/>
      <c r="L19" s="545" t="s">
        <v>1</v>
      </c>
      <c r="M19" s="848">
        <v>15.6</v>
      </c>
      <c r="N19" s="645"/>
      <c r="O19" s="545" t="s">
        <v>1</v>
      </c>
      <c r="P19" s="848">
        <v>11.2</v>
      </c>
      <c r="Q19" s="973"/>
      <c r="R19" s="975" t="s">
        <v>1</v>
      </c>
      <c r="S19" s="848">
        <v>61.7</v>
      </c>
    </row>
    <row r="20" spans="2:19" s="26" customFormat="1" ht="14.25" x14ac:dyDescent="0.2">
      <c r="B20" s="275"/>
      <c r="C20" s="540"/>
      <c r="D20" s="735"/>
      <c r="E20" s="539"/>
      <c r="F20" s="540"/>
      <c r="G20" s="735"/>
      <c r="H20" s="539"/>
      <c r="I20" s="540"/>
      <c r="J20" s="735"/>
      <c r="K20" s="539"/>
      <c r="L20" s="540"/>
      <c r="M20" s="735"/>
      <c r="N20" s="539"/>
      <c r="O20" s="540"/>
      <c r="P20" s="735"/>
      <c r="Q20" s="954"/>
      <c r="R20" s="969"/>
      <c r="S20" s="735"/>
    </row>
    <row r="21" spans="2:19" s="27" customFormat="1" ht="15" x14ac:dyDescent="0.25">
      <c r="B21" s="271" t="s">
        <v>76</v>
      </c>
      <c r="C21" s="538"/>
      <c r="D21" s="849"/>
      <c r="E21" s="537"/>
      <c r="F21" s="538"/>
      <c r="G21" s="849"/>
      <c r="H21" s="537"/>
      <c r="I21" s="538"/>
      <c r="J21" s="849"/>
      <c r="K21" s="537"/>
      <c r="L21" s="538"/>
      <c r="M21" s="849"/>
      <c r="N21" s="537"/>
      <c r="O21" s="538"/>
      <c r="P21" s="849"/>
      <c r="Q21" s="967"/>
      <c r="R21" s="976"/>
      <c r="S21" s="849"/>
    </row>
    <row r="22" spans="2:19" s="26" customFormat="1" ht="14.25" x14ac:dyDescent="0.2">
      <c r="B22" s="275"/>
      <c r="C22" s="540"/>
      <c r="D22" s="735"/>
      <c r="E22" s="539"/>
      <c r="F22" s="540"/>
      <c r="G22" s="735"/>
      <c r="H22" s="539"/>
      <c r="I22" s="540"/>
      <c r="J22" s="735"/>
      <c r="K22" s="539"/>
      <c r="L22" s="540"/>
      <c r="M22" s="735"/>
      <c r="N22" s="539"/>
      <c r="O22" s="540"/>
      <c r="P22" s="735"/>
      <c r="Q22" s="954"/>
      <c r="R22" s="969"/>
      <c r="S22" s="735"/>
    </row>
    <row r="23" spans="2:19" s="26" customFormat="1" ht="14.25" x14ac:dyDescent="0.2">
      <c r="B23" s="938" t="s">
        <v>112</v>
      </c>
      <c r="C23" s="283"/>
      <c r="D23" s="735">
        <v>21.8</v>
      </c>
      <c r="E23" s="282"/>
      <c r="F23" s="283"/>
      <c r="G23" s="735">
        <v>3.9</v>
      </c>
      <c r="H23" s="282"/>
      <c r="I23" s="283"/>
      <c r="J23" s="735">
        <v>14.2</v>
      </c>
      <c r="K23" s="282"/>
      <c r="L23" s="283"/>
      <c r="M23" s="735">
        <v>10.3</v>
      </c>
      <c r="N23" s="802"/>
      <c r="O23" s="533"/>
      <c r="P23" s="735">
        <v>37.1</v>
      </c>
      <c r="Q23" s="262"/>
      <c r="R23" s="969"/>
      <c r="S23" s="735">
        <v>65</v>
      </c>
    </row>
    <row r="24" spans="2:19" s="26" customFormat="1" ht="14.25" x14ac:dyDescent="0.2">
      <c r="B24" s="282" t="s">
        <v>36</v>
      </c>
      <c r="C24" s="283"/>
      <c r="D24" s="735">
        <v>5.3</v>
      </c>
      <c r="E24" s="282"/>
      <c r="F24" s="283"/>
      <c r="G24" s="735">
        <v>3.8</v>
      </c>
      <c r="H24" s="282"/>
      <c r="I24" s="283"/>
      <c r="J24" s="735">
        <v>5.4</v>
      </c>
      <c r="K24" s="282"/>
      <c r="L24" s="283"/>
      <c r="M24" s="735">
        <v>4.8</v>
      </c>
      <c r="N24" s="802"/>
      <c r="O24" s="533"/>
      <c r="P24" s="735">
        <v>4.7</v>
      </c>
      <c r="Q24" s="262"/>
      <c r="R24" s="969"/>
      <c r="S24" s="735">
        <v>21.5</v>
      </c>
    </row>
    <row r="25" spans="2:19" s="26" customFormat="1" ht="14.25" x14ac:dyDescent="0.2">
      <c r="B25" s="275"/>
      <c r="C25" s="540"/>
      <c r="D25" s="847"/>
      <c r="E25" s="539"/>
      <c r="F25" s="540"/>
      <c r="G25" s="847"/>
      <c r="H25" s="539"/>
      <c r="I25" s="540"/>
      <c r="J25" s="847"/>
      <c r="K25" s="539"/>
      <c r="L25" s="540"/>
      <c r="M25" s="847"/>
      <c r="N25" s="539"/>
      <c r="O25" s="540"/>
      <c r="P25" s="847"/>
      <c r="Q25" s="954"/>
      <c r="R25" s="977"/>
      <c r="S25" s="847"/>
    </row>
    <row r="26" spans="2:19" s="25" customFormat="1" ht="15" x14ac:dyDescent="0.25">
      <c r="B26" s="294" t="s">
        <v>77</v>
      </c>
      <c r="C26" s="547"/>
      <c r="D26" s="848">
        <v>27.1</v>
      </c>
      <c r="E26" s="546"/>
      <c r="F26" s="547"/>
      <c r="G26" s="848">
        <v>7.7</v>
      </c>
      <c r="H26" s="546"/>
      <c r="I26" s="547"/>
      <c r="J26" s="848">
        <v>19.600000000000001</v>
      </c>
      <c r="K26" s="546"/>
      <c r="L26" s="547"/>
      <c r="M26" s="848">
        <v>15.1</v>
      </c>
      <c r="N26" s="546"/>
      <c r="O26" s="547"/>
      <c r="P26" s="848">
        <v>41.8</v>
      </c>
      <c r="Q26" s="978"/>
      <c r="R26" s="979"/>
      <c r="S26" s="848">
        <v>86.5</v>
      </c>
    </row>
    <row r="27" spans="2:19" s="25" customFormat="1" ht="15" x14ac:dyDescent="0.25">
      <c r="B27" s="297"/>
      <c r="C27" s="549"/>
      <c r="D27" s="850"/>
      <c r="E27" s="548"/>
      <c r="F27" s="549"/>
      <c r="G27" s="850"/>
      <c r="H27" s="548"/>
      <c r="I27" s="549"/>
      <c r="J27" s="850"/>
      <c r="K27" s="548"/>
      <c r="L27" s="549"/>
      <c r="M27" s="850"/>
      <c r="N27" s="548"/>
      <c r="O27" s="549"/>
      <c r="P27" s="850"/>
      <c r="Q27" s="980"/>
      <c r="R27" s="981"/>
      <c r="S27" s="850"/>
    </row>
    <row r="28" spans="2:19" s="26" customFormat="1" ht="14.25" x14ac:dyDescent="0.2">
      <c r="B28" s="275"/>
      <c r="C28" s="540"/>
      <c r="D28" s="847"/>
      <c r="E28" s="539"/>
      <c r="F28" s="540"/>
      <c r="G28" s="847"/>
      <c r="H28" s="539"/>
      <c r="I28" s="540"/>
      <c r="J28" s="847"/>
      <c r="K28" s="539"/>
      <c r="L28" s="540"/>
      <c r="M28" s="847"/>
      <c r="N28" s="539"/>
      <c r="O28" s="540"/>
      <c r="P28" s="847"/>
      <c r="Q28" s="954"/>
      <c r="R28" s="977"/>
      <c r="S28" s="847"/>
    </row>
    <row r="29" spans="2:19" s="25" customFormat="1" ht="15.75" thickBot="1" x14ac:dyDescent="0.3">
      <c r="B29" s="546" t="s">
        <v>535</v>
      </c>
      <c r="C29" s="550" t="s">
        <v>1</v>
      </c>
      <c r="D29" s="851">
        <v>-11.7</v>
      </c>
      <c r="E29" s="546"/>
      <c r="F29" s="550" t="s">
        <v>1</v>
      </c>
      <c r="G29" s="851">
        <v>4.9000000000000004</v>
      </c>
      <c r="H29" s="546"/>
      <c r="I29" s="550" t="s">
        <v>1</v>
      </c>
      <c r="J29" s="851">
        <v>-3.9</v>
      </c>
      <c r="K29" s="546"/>
      <c r="L29" s="550" t="s">
        <v>1</v>
      </c>
      <c r="M29" s="851">
        <v>0.5</v>
      </c>
      <c r="N29" s="546"/>
      <c r="O29" s="550" t="s">
        <v>1</v>
      </c>
      <c r="P29" s="851">
        <v>-30.6</v>
      </c>
      <c r="Q29" s="978"/>
      <c r="R29" s="982" t="s">
        <v>1</v>
      </c>
      <c r="S29" s="851">
        <v>-24.8</v>
      </c>
    </row>
    <row r="30" spans="2:19" ht="14.25" x14ac:dyDescent="0.2">
      <c r="B30" s="275"/>
      <c r="C30" s="540"/>
      <c r="D30" s="736"/>
      <c r="E30" s="539"/>
      <c r="F30" s="540"/>
      <c r="G30" s="736"/>
      <c r="H30" s="539"/>
      <c r="I30" s="540"/>
      <c r="J30" s="479"/>
      <c r="K30" s="539"/>
      <c r="L30" s="540"/>
      <c r="M30" s="479"/>
      <c r="N30" s="539"/>
      <c r="O30" s="540"/>
      <c r="P30" s="479"/>
      <c r="Q30" s="954"/>
      <c r="R30" s="969"/>
      <c r="S30" s="479"/>
    </row>
    <row r="31" spans="2:19" ht="14.25" x14ac:dyDescent="0.2">
      <c r="B31" s="275"/>
      <c r="C31" s="540"/>
      <c r="D31" s="479"/>
      <c r="E31" s="539"/>
      <c r="F31" s="540"/>
      <c r="G31" s="479"/>
      <c r="H31" s="539"/>
      <c r="I31" s="540"/>
      <c r="J31" s="479"/>
      <c r="K31" s="539"/>
      <c r="L31" s="540"/>
      <c r="M31" s="479"/>
      <c r="N31" s="539"/>
      <c r="O31" s="540"/>
      <c r="P31" s="479"/>
      <c r="Q31" s="954"/>
      <c r="R31" s="969"/>
      <c r="S31" s="479"/>
    </row>
    <row r="32" spans="2:19" ht="14.25" x14ac:dyDescent="0.2">
      <c r="B32" s="303" t="s">
        <v>131</v>
      </c>
      <c r="C32" s="481"/>
      <c r="D32" s="852">
        <v>1.4159999999999999</v>
      </c>
      <c r="E32" s="692"/>
      <c r="F32" s="481"/>
      <c r="G32" s="852">
        <v>0.31</v>
      </c>
      <c r="H32" s="692"/>
      <c r="I32" s="481"/>
      <c r="J32" s="852">
        <v>0.90400000000000003</v>
      </c>
      <c r="K32" s="692"/>
      <c r="L32" s="481"/>
      <c r="M32" s="852">
        <v>0.66</v>
      </c>
      <c r="N32" s="692"/>
      <c r="O32" s="481"/>
      <c r="P32" s="852">
        <v>3.3130000000000002</v>
      </c>
      <c r="Q32" s="983"/>
      <c r="R32" s="984"/>
      <c r="S32" s="852">
        <v>1.0529999999999999</v>
      </c>
    </row>
    <row r="33" spans="2:19" ht="14.25" x14ac:dyDescent="0.2">
      <c r="B33" s="303" t="s">
        <v>136</v>
      </c>
      <c r="C33" s="481"/>
      <c r="D33" s="852">
        <v>0.34399999999999997</v>
      </c>
      <c r="E33" s="692"/>
      <c r="F33" s="481"/>
      <c r="G33" s="852">
        <v>0.30199999999999999</v>
      </c>
      <c r="H33" s="692"/>
      <c r="I33" s="481"/>
      <c r="J33" s="852">
        <v>0.34399999999999997</v>
      </c>
      <c r="K33" s="692"/>
      <c r="L33" s="481"/>
      <c r="M33" s="852">
        <v>0.308</v>
      </c>
      <c r="N33" s="692"/>
      <c r="O33" s="481"/>
      <c r="P33" s="852">
        <v>0.42</v>
      </c>
      <c r="Q33" s="983"/>
      <c r="R33" s="984"/>
      <c r="S33" s="852">
        <v>0.34799999999999998</v>
      </c>
    </row>
    <row r="34" spans="2:19" ht="15" thickBot="1" x14ac:dyDescent="0.25">
      <c r="B34" s="275"/>
      <c r="C34" s="1032"/>
      <c r="D34" s="1033">
        <v>1.76</v>
      </c>
      <c r="E34" s="539"/>
      <c r="F34" s="1032"/>
      <c r="G34" s="1033">
        <v>0.61199999999999999</v>
      </c>
      <c r="H34" s="539"/>
      <c r="I34" s="1032"/>
      <c r="J34" s="1033">
        <v>1.248</v>
      </c>
      <c r="K34" s="539"/>
      <c r="L34" s="1032"/>
      <c r="M34" s="1033">
        <v>0.96799999999999997</v>
      </c>
      <c r="N34" s="539"/>
      <c r="O34" s="1032"/>
      <c r="P34" s="1033">
        <v>3.7330000000000001</v>
      </c>
      <c r="Q34" s="954"/>
      <c r="R34" s="1073"/>
      <c r="S34" s="1033">
        <v>1.401</v>
      </c>
    </row>
    <row r="35" spans="2:19" x14ac:dyDescent="0.2">
      <c r="Q35" s="125"/>
      <c r="R35" s="125"/>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9</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zoomScale="90" zoomScaleNormal="90" zoomScaleSheetLayoutView="90" workbookViewId="0">
      <selection activeCell="A72" sqref="A72"/>
    </sheetView>
  </sheetViews>
  <sheetFormatPr defaultRowHeight="12.75" x14ac:dyDescent="0.2"/>
  <cols>
    <col min="1" max="1" width="6.7109375" style="18" customWidth="1"/>
    <col min="2" max="2" width="49.28515625" style="18" customWidth="1"/>
    <col min="3" max="3" width="3.140625" style="456" customWidth="1"/>
    <col min="4" max="4" width="9.5703125" style="456" customWidth="1"/>
    <col min="5" max="5" width="4.42578125" style="456" customWidth="1"/>
    <col min="6" max="6" width="3.140625" style="70" customWidth="1"/>
    <col min="7" max="7" width="9.5703125" style="19" customWidth="1"/>
    <col min="8" max="8" width="4.42578125" style="18" customWidth="1"/>
    <col min="9" max="9" width="3.140625" style="456" customWidth="1"/>
    <col min="10" max="10" width="9.5703125" style="456" customWidth="1"/>
    <col min="11" max="11" width="4.42578125" style="456" customWidth="1"/>
    <col min="12" max="12" width="3.140625" style="70" customWidth="1"/>
    <col min="13" max="13" width="9.5703125" style="19" customWidth="1"/>
    <col min="14" max="14" width="4.42578125" style="18" customWidth="1"/>
    <col min="15" max="15" width="3.140625" style="70" customWidth="1"/>
    <col min="16" max="16" width="9.5703125" style="19" customWidth="1"/>
    <col min="17" max="17" width="4.42578125" style="489" customWidth="1"/>
    <col min="18" max="18" width="3.140625" style="128" customWidth="1"/>
    <col min="19" max="19" width="9.5703125" style="19" customWidth="1"/>
    <col min="20" max="16384" width="9.140625" style="18"/>
  </cols>
  <sheetData>
    <row r="1" spans="2:19" s="456" customFormat="1" ht="16.5" customHeight="1" x14ac:dyDescent="0.25">
      <c r="B1" s="1093" t="s">
        <v>338</v>
      </c>
      <c r="C1" s="1093"/>
      <c r="D1" s="1093"/>
      <c r="E1" s="1093"/>
      <c r="F1" s="1093"/>
      <c r="G1" s="1093"/>
      <c r="H1" s="1093"/>
      <c r="I1" s="1093"/>
      <c r="J1" s="1093"/>
      <c r="K1" s="1093"/>
      <c r="L1" s="1093"/>
      <c r="M1" s="1093"/>
      <c r="N1" s="1093"/>
      <c r="O1" s="1093"/>
      <c r="P1" s="1093"/>
      <c r="Q1" s="1093"/>
      <c r="R1" s="1093"/>
      <c r="S1" s="1093"/>
    </row>
    <row r="2" spans="2:19" s="17" customFormat="1" ht="16.5" customHeight="1" x14ac:dyDescent="0.25">
      <c r="B2" s="1094" t="s">
        <v>46</v>
      </c>
      <c r="C2" s="1094"/>
      <c r="D2" s="1094"/>
      <c r="E2" s="1094"/>
      <c r="F2" s="1094"/>
      <c r="G2" s="1094"/>
      <c r="H2" s="1094"/>
      <c r="I2" s="1094"/>
      <c r="J2" s="1094"/>
      <c r="K2" s="1094"/>
      <c r="L2" s="1094"/>
      <c r="M2" s="1094"/>
      <c r="N2" s="1094"/>
      <c r="O2" s="1094"/>
      <c r="P2" s="1094"/>
      <c r="Q2" s="1094"/>
      <c r="R2" s="1094"/>
      <c r="S2" s="1094"/>
    </row>
    <row r="3" spans="2:19" s="17" customFormat="1" ht="12.75" customHeight="1" x14ac:dyDescent="0.2">
      <c r="B3" s="42"/>
      <c r="C3" s="42"/>
      <c r="D3" s="42"/>
      <c r="E3" s="42"/>
      <c r="F3" s="68"/>
      <c r="G3" s="16"/>
      <c r="H3" s="42"/>
      <c r="I3" s="42"/>
      <c r="J3" s="42"/>
      <c r="K3" s="42"/>
      <c r="L3" s="68"/>
      <c r="M3" s="16"/>
      <c r="N3" s="42"/>
      <c r="O3" s="68"/>
      <c r="P3" s="16"/>
      <c r="Q3" s="961"/>
      <c r="R3" s="962"/>
      <c r="S3" s="16"/>
    </row>
    <row r="4" spans="2:19" s="17" customFormat="1" ht="12.75" customHeight="1" x14ac:dyDescent="0.2">
      <c r="B4" s="264"/>
      <c r="C4" s="534"/>
      <c r="D4" s="534"/>
      <c r="E4" s="534"/>
      <c r="F4" s="265"/>
      <c r="G4" s="264"/>
      <c r="H4" s="264"/>
      <c r="I4" s="534"/>
      <c r="J4" s="534"/>
      <c r="K4" s="534"/>
      <c r="L4" s="265"/>
      <c r="M4" s="264"/>
      <c r="N4" s="264"/>
      <c r="O4" s="265"/>
      <c r="P4" s="264"/>
      <c r="Q4" s="963"/>
      <c r="R4" s="964"/>
      <c r="S4" s="264"/>
    </row>
    <row r="5" spans="2:19" s="17" customFormat="1" ht="12.75" customHeight="1" x14ac:dyDescent="0.2">
      <c r="B5" s="264"/>
      <c r="C5" s="534"/>
      <c r="D5" s="534"/>
      <c r="E5" s="534"/>
      <c r="F5" s="265"/>
      <c r="G5" s="264"/>
      <c r="H5" s="264"/>
      <c r="I5" s="534"/>
      <c r="J5" s="534"/>
      <c r="K5" s="534"/>
      <c r="L5" s="265"/>
      <c r="M5" s="264"/>
      <c r="N5" s="264"/>
      <c r="O5" s="265"/>
      <c r="P5" s="264"/>
      <c r="Q5" s="963"/>
      <c r="R5" s="964"/>
      <c r="S5" s="264"/>
    </row>
    <row r="6" spans="2:19" s="24" customFormat="1" ht="15" x14ac:dyDescent="0.25">
      <c r="B6" s="264"/>
      <c r="C6" s="535"/>
      <c r="D6" s="536" t="s">
        <v>122</v>
      </c>
      <c r="E6" s="534"/>
      <c r="F6" s="265"/>
      <c r="G6" s="536" t="s">
        <v>121</v>
      </c>
      <c r="H6" s="534"/>
      <c r="I6" s="535"/>
      <c r="J6" s="536" t="s">
        <v>79</v>
      </c>
      <c r="K6" s="534"/>
      <c r="L6" s="535"/>
      <c r="M6" s="536" t="s">
        <v>123</v>
      </c>
      <c r="N6" s="534"/>
      <c r="O6" s="535"/>
      <c r="P6" s="536" t="s">
        <v>122</v>
      </c>
      <c r="Q6" s="963"/>
      <c r="R6" s="965"/>
      <c r="S6" s="784" t="s">
        <v>78</v>
      </c>
    </row>
    <row r="7" spans="2:19" s="24" customFormat="1" ht="15" x14ac:dyDescent="0.25">
      <c r="B7" s="264"/>
      <c r="C7" s="463"/>
      <c r="D7" s="268">
        <v>2014</v>
      </c>
      <c r="E7" s="534"/>
      <c r="F7" s="463"/>
      <c r="G7" s="268">
        <v>2014</v>
      </c>
      <c r="H7" s="534"/>
      <c r="I7" s="463"/>
      <c r="J7" s="268">
        <v>2013</v>
      </c>
      <c r="K7" s="534"/>
      <c r="L7" s="463"/>
      <c r="M7" s="268">
        <v>2013</v>
      </c>
      <c r="N7" s="534"/>
      <c r="O7" s="463"/>
      <c r="P7" s="268">
        <v>2013</v>
      </c>
      <c r="Q7" s="963"/>
      <c r="R7" s="966"/>
      <c r="S7" s="268">
        <v>2013</v>
      </c>
    </row>
    <row r="8" spans="2:19" s="17" customFormat="1" ht="14.25" x14ac:dyDescent="0.2">
      <c r="B8" s="264"/>
      <c r="C8" s="535"/>
      <c r="D8" s="534"/>
      <c r="E8" s="534"/>
      <c r="F8" s="265"/>
      <c r="G8" s="264"/>
      <c r="H8" s="264"/>
      <c r="I8" s="535"/>
      <c r="J8" s="534"/>
      <c r="K8" s="534"/>
      <c r="L8" s="462"/>
      <c r="M8" s="461"/>
      <c r="N8" s="461"/>
      <c r="O8" s="462"/>
      <c r="P8" s="461"/>
      <c r="Q8" s="963"/>
      <c r="R8" s="964"/>
      <c r="S8" s="264"/>
    </row>
    <row r="9" spans="2:19" s="23" customFormat="1" ht="15.75" x14ac:dyDescent="0.25">
      <c r="B9" s="537" t="s">
        <v>536</v>
      </c>
      <c r="C9" s="538"/>
      <c r="D9" s="466"/>
      <c r="E9" s="537"/>
      <c r="F9" s="272"/>
      <c r="G9" s="273"/>
      <c r="H9" s="271"/>
      <c r="I9" s="538"/>
      <c r="J9" s="466"/>
      <c r="K9" s="537"/>
      <c r="L9" s="465"/>
      <c r="M9" s="466"/>
      <c r="N9" s="464"/>
      <c r="O9" s="465"/>
      <c r="P9" s="466"/>
      <c r="Q9" s="967"/>
      <c r="R9" s="968"/>
      <c r="S9" s="273"/>
    </row>
    <row r="10" spans="2:19" ht="14.25" x14ac:dyDescent="0.2">
      <c r="B10" s="275"/>
      <c r="C10" s="540"/>
      <c r="D10" s="543"/>
      <c r="E10" s="539"/>
      <c r="F10" s="276"/>
      <c r="G10" s="288"/>
      <c r="H10" s="275"/>
      <c r="I10" s="540"/>
      <c r="J10" s="543"/>
      <c r="K10" s="539"/>
      <c r="L10" s="468"/>
      <c r="M10" s="473"/>
      <c r="N10" s="467"/>
      <c r="O10" s="468"/>
      <c r="P10" s="473"/>
      <c r="Q10" s="954"/>
      <c r="R10" s="969"/>
      <c r="S10" s="288"/>
    </row>
    <row r="11" spans="2:19" s="25" customFormat="1" ht="14.25" x14ac:dyDescent="0.2">
      <c r="B11" s="279" t="s">
        <v>23</v>
      </c>
      <c r="C11" s="542" t="s">
        <v>1</v>
      </c>
      <c r="D11" s="735">
        <v>17.3</v>
      </c>
      <c r="E11" s="541"/>
      <c r="F11" s="542" t="s">
        <v>1</v>
      </c>
      <c r="G11" s="735">
        <v>14.4</v>
      </c>
      <c r="H11" s="541"/>
      <c r="I11" s="542" t="s">
        <v>1</v>
      </c>
      <c r="J11" s="735">
        <v>19</v>
      </c>
      <c r="K11" s="541"/>
      <c r="L11" s="542" t="s">
        <v>1</v>
      </c>
      <c r="M11" s="735">
        <v>10.199999999999999</v>
      </c>
      <c r="N11" s="541"/>
      <c r="O11" s="542" t="s">
        <v>1</v>
      </c>
      <c r="P11" s="735">
        <v>11.9</v>
      </c>
      <c r="Q11" s="970"/>
      <c r="R11" s="971" t="s">
        <v>1</v>
      </c>
      <c r="S11" s="735">
        <v>48.9</v>
      </c>
    </row>
    <row r="12" spans="2:19" s="25" customFormat="1" ht="14.25" x14ac:dyDescent="0.2">
      <c r="B12" s="282" t="s">
        <v>33</v>
      </c>
      <c r="C12" s="283"/>
      <c r="D12" s="735">
        <v>-3.7</v>
      </c>
      <c r="E12" s="282"/>
      <c r="F12" s="283"/>
      <c r="G12" s="735">
        <v>-2.7</v>
      </c>
      <c r="H12" s="282"/>
      <c r="I12" s="283"/>
      <c r="J12" s="735">
        <v>0</v>
      </c>
      <c r="K12" s="282"/>
      <c r="L12" s="283"/>
      <c r="M12" s="735">
        <v>0</v>
      </c>
      <c r="N12" s="802"/>
      <c r="O12" s="533"/>
      <c r="P12" s="735">
        <v>-1.1000000000000001</v>
      </c>
      <c r="Q12" s="262"/>
      <c r="R12" s="969"/>
      <c r="S12" s="735">
        <v>-3.8</v>
      </c>
    </row>
    <row r="13" spans="2:19" s="26" customFormat="1" ht="14.25" x14ac:dyDescent="0.2">
      <c r="B13" s="275"/>
      <c r="C13" s="540"/>
      <c r="D13" s="847"/>
      <c r="E13" s="539"/>
      <c r="F13" s="519"/>
      <c r="G13" s="847"/>
      <c r="H13" s="539"/>
      <c r="I13" s="519"/>
      <c r="J13" s="847"/>
      <c r="K13" s="539"/>
      <c r="L13" s="519"/>
      <c r="M13" s="847"/>
      <c r="N13" s="539"/>
      <c r="O13" s="519"/>
      <c r="P13" s="847"/>
      <c r="Q13" s="954"/>
      <c r="R13" s="972"/>
      <c r="S13" s="847"/>
    </row>
    <row r="14" spans="2:19" s="26" customFormat="1" ht="15" x14ac:dyDescent="0.25">
      <c r="B14" s="286" t="s">
        <v>25</v>
      </c>
      <c r="C14" s="552"/>
      <c r="D14" s="848">
        <v>13.6</v>
      </c>
      <c r="E14" s="645"/>
      <c r="F14" s="521"/>
      <c r="G14" s="848">
        <v>11.7</v>
      </c>
      <c r="H14" s="645"/>
      <c r="I14" s="521"/>
      <c r="J14" s="848">
        <v>19</v>
      </c>
      <c r="K14" s="645"/>
      <c r="L14" s="521"/>
      <c r="M14" s="848">
        <v>10.199999999999999</v>
      </c>
      <c r="N14" s="645"/>
      <c r="O14" s="521"/>
      <c r="P14" s="848">
        <v>10.8</v>
      </c>
      <c r="Q14" s="973"/>
      <c r="R14" s="974"/>
      <c r="S14" s="848">
        <v>45.1</v>
      </c>
    </row>
    <row r="15" spans="2:19" s="26" customFormat="1" ht="14.25" x14ac:dyDescent="0.2">
      <c r="B15" s="275"/>
      <c r="C15" s="540"/>
      <c r="D15" s="735"/>
      <c r="E15" s="539"/>
      <c r="F15" s="540"/>
      <c r="G15" s="735"/>
      <c r="H15" s="539"/>
      <c r="I15" s="540"/>
      <c r="J15" s="735"/>
      <c r="K15" s="539"/>
      <c r="L15" s="540"/>
      <c r="M15" s="735"/>
      <c r="N15" s="539"/>
      <c r="O15" s="540"/>
      <c r="P15" s="735"/>
      <c r="Q15" s="954"/>
      <c r="R15" s="969"/>
      <c r="S15" s="735"/>
    </row>
    <row r="16" spans="2:19" s="26" customFormat="1" ht="14.25" x14ac:dyDescent="0.2">
      <c r="B16" s="279" t="s">
        <v>34</v>
      </c>
      <c r="C16" s="544"/>
      <c r="D16" s="735">
        <v>-2.6</v>
      </c>
      <c r="E16" s="541"/>
      <c r="F16" s="544"/>
      <c r="G16" s="735">
        <v>-1.9</v>
      </c>
      <c r="H16" s="541"/>
      <c r="I16" s="544"/>
      <c r="J16" s="735">
        <v>-7.4</v>
      </c>
      <c r="K16" s="541"/>
      <c r="L16" s="544"/>
      <c r="M16" s="735">
        <v>3.6</v>
      </c>
      <c r="N16" s="541"/>
      <c r="O16" s="544"/>
      <c r="P16" s="735">
        <v>-0.7</v>
      </c>
      <c r="Q16" s="970"/>
      <c r="R16" s="971"/>
      <c r="S16" s="735">
        <v>-0.4</v>
      </c>
    </row>
    <row r="17" spans="2:19" s="26" customFormat="1" ht="14.25" x14ac:dyDescent="0.2">
      <c r="B17" s="429" t="s">
        <v>292</v>
      </c>
      <c r="C17" s="283"/>
      <c r="D17" s="735">
        <v>2.6</v>
      </c>
      <c r="E17" s="802"/>
      <c r="F17" s="283"/>
      <c r="G17" s="735">
        <v>1.8</v>
      </c>
      <c r="H17" s="282"/>
      <c r="I17" s="283"/>
      <c r="J17" s="735">
        <v>-1</v>
      </c>
      <c r="K17" s="282"/>
      <c r="L17" s="283"/>
      <c r="M17" s="735">
        <v>-0.9</v>
      </c>
      <c r="N17" s="802"/>
      <c r="O17" s="533"/>
      <c r="P17" s="735">
        <v>0.1</v>
      </c>
      <c r="Q17" s="262"/>
      <c r="R17" s="969"/>
      <c r="S17" s="735">
        <v>0</v>
      </c>
    </row>
    <row r="18" spans="2:19" s="26" customFormat="1" ht="14.25" x14ac:dyDescent="0.2">
      <c r="B18" s="275"/>
      <c r="C18" s="540"/>
      <c r="D18" s="735"/>
      <c r="E18" s="539"/>
      <c r="F18" s="540"/>
      <c r="G18" s="735"/>
      <c r="H18" s="539"/>
      <c r="I18" s="540"/>
      <c r="J18" s="735"/>
      <c r="K18" s="539"/>
      <c r="L18" s="540"/>
      <c r="M18" s="735"/>
      <c r="N18" s="539"/>
      <c r="O18" s="540"/>
      <c r="P18" s="735"/>
      <c r="Q18" s="954"/>
      <c r="R18" s="969"/>
      <c r="S18" s="735"/>
    </row>
    <row r="19" spans="2:19" s="26" customFormat="1" ht="15" x14ac:dyDescent="0.25">
      <c r="B19" s="286" t="s">
        <v>26</v>
      </c>
      <c r="C19" s="545" t="s">
        <v>1</v>
      </c>
      <c r="D19" s="848">
        <v>13.6</v>
      </c>
      <c r="E19" s="645"/>
      <c r="F19" s="545" t="s">
        <v>1</v>
      </c>
      <c r="G19" s="848">
        <v>11.6</v>
      </c>
      <c r="H19" s="645"/>
      <c r="I19" s="545" t="s">
        <v>1</v>
      </c>
      <c r="J19" s="848">
        <v>10.6</v>
      </c>
      <c r="K19" s="645"/>
      <c r="L19" s="545" t="s">
        <v>1</v>
      </c>
      <c r="M19" s="848">
        <v>12.9</v>
      </c>
      <c r="N19" s="645"/>
      <c r="O19" s="545" t="s">
        <v>1</v>
      </c>
      <c r="P19" s="848">
        <v>10.199999999999999</v>
      </c>
      <c r="Q19" s="973"/>
      <c r="R19" s="975" t="s">
        <v>1</v>
      </c>
      <c r="S19" s="848">
        <v>44.7</v>
      </c>
    </row>
    <row r="20" spans="2:19" s="26" customFormat="1" ht="14.25" x14ac:dyDescent="0.2">
      <c r="B20" s="275"/>
      <c r="C20" s="540"/>
      <c r="D20" s="735"/>
      <c r="E20" s="539"/>
      <c r="F20" s="540"/>
      <c r="G20" s="735"/>
      <c r="H20" s="539"/>
      <c r="I20" s="540"/>
      <c r="J20" s="735"/>
      <c r="K20" s="539"/>
      <c r="L20" s="540"/>
      <c r="M20" s="735"/>
      <c r="N20" s="539"/>
      <c r="O20" s="540"/>
      <c r="P20" s="735"/>
      <c r="Q20" s="954"/>
      <c r="R20" s="969"/>
      <c r="S20" s="735"/>
    </row>
    <row r="21" spans="2:19" s="27" customFormat="1" ht="15" x14ac:dyDescent="0.25">
      <c r="B21" s="271" t="s">
        <v>76</v>
      </c>
      <c r="C21" s="538"/>
      <c r="D21" s="849"/>
      <c r="E21" s="537"/>
      <c r="F21" s="538"/>
      <c r="G21" s="849"/>
      <c r="H21" s="537"/>
      <c r="I21" s="538"/>
      <c r="J21" s="849"/>
      <c r="K21" s="537"/>
      <c r="L21" s="538"/>
      <c r="M21" s="849"/>
      <c r="N21" s="537"/>
      <c r="O21" s="538"/>
      <c r="P21" s="849"/>
      <c r="Q21" s="967"/>
      <c r="R21" s="976"/>
      <c r="S21" s="849"/>
    </row>
    <row r="22" spans="2:19" s="26" customFormat="1" ht="14.25" x14ac:dyDescent="0.2">
      <c r="B22" s="275"/>
      <c r="C22" s="540"/>
      <c r="D22" s="735"/>
      <c r="E22" s="539"/>
      <c r="F22" s="540"/>
      <c r="G22" s="735"/>
      <c r="H22" s="539"/>
      <c r="I22" s="540"/>
      <c r="J22" s="735"/>
      <c r="K22" s="539"/>
      <c r="L22" s="540"/>
      <c r="M22" s="735"/>
      <c r="N22" s="539"/>
      <c r="O22" s="540"/>
      <c r="P22" s="735"/>
      <c r="Q22" s="954"/>
      <c r="R22" s="969"/>
      <c r="S22" s="735"/>
    </row>
    <row r="23" spans="2:19" s="26" customFormat="1" ht="14.25" x14ac:dyDescent="0.2">
      <c r="B23" s="282" t="s">
        <v>146</v>
      </c>
      <c r="C23" s="283"/>
      <c r="D23" s="735">
        <v>17.399999999999999</v>
      </c>
      <c r="E23" s="282"/>
      <c r="F23" s="283"/>
      <c r="G23" s="735">
        <v>0.5</v>
      </c>
      <c r="H23" s="282"/>
      <c r="I23" s="283"/>
      <c r="J23" s="735">
        <v>0.5</v>
      </c>
      <c r="K23" s="282"/>
      <c r="L23" s="283"/>
      <c r="M23" s="735">
        <v>2.1</v>
      </c>
      <c r="N23" s="802"/>
      <c r="O23" s="533"/>
      <c r="P23" s="735">
        <v>0.2</v>
      </c>
      <c r="Q23" s="262"/>
      <c r="R23" s="969"/>
      <c r="S23" s="735">
        <v>20</v>
      </c>
    </row>
    <row r="24" spans="2:19" s="26" customFormat="1" ht="14.25" x14ac:dyDescent="0.2">
      <c r="B24" s="282" t="s">
        <v>36</v>
      </c>
      <c r="C24" s="283"/>
      <c r="D24" s="735">
        <v>2.9</v>
      </c>
      <c r="E24" s="282"/>
      <c r="F24" s="283"/>
      <c r="G24" s="735">
        <v>2.2000000000000002</v>
      </c>
      <c r="H24" s="282"/>
      <c r="I24" s="283"/>
      <c r="J24" s="735">
        <v>2.2999999999999998</v>
      </c>
      <c r="K24" s="282"/>
      <c r="L24" s="283"/>
      <c r="M24" s="735">
        <v>2.7</v>
      </c>
      <c r="N24" s="802"/>
      <c r="O24" s="533"/>
      <c r="P24" s="735">
        <v>2.6</v>
      </c>
      <c r="Q24" s="262"/>
      <c r="R24" s="969"/>
      <c r="S24" s="735">
        <v>10.1</v>
      </c>
    </row>
    <row r="25" spans="2:19" s="26" customFormat="1" ht="14.25" x14ac:dyDescent="0.2">
      <c r="B25" s="275"/>
      <c r="C25" s="540"/>
      <c r="D25" s="847"/>
      <c r="E25" s="539"/>
      <c r="F25" s="540"/>
      <c r="G25" s="847"/>
      <c r="H25" s="539"/>
      <c r="I25" s="540"/>
      <c r="J25" s="847"/>
      <c r="K25" s="539"/>
      <c r="L25" s="540"/>
      <c r="M25" s="847"/>
      <c r="N25" s="539"/>
      <c r="O25" s="540"/>
      <c r="P25" s="847"/>
      <c r="Q25" s="954"/>
      <c r="R25" s="977"/>
      <c r="S25" s="847"/>
    </row>
    <row r="26" spans="2:19" s="25" customFormat="1" ht="15" x14ac:dyDescent="0.25">
      <c r="B26" s="294" t="s">
        <v>77</v>
      </c>
      <c r="C26" s="547"/>
      <c r="D26" s="848">
        <v>20.3</v>
      </c>
      <c r="E26" s="546"/>
      <c r="F26" s="547"/>
      <c r="G26" s="848">
        <v>2.7</v>
      </c>
      <c r="H26" s="546"/>
      <c r="I26" s="547"/>
      <c r="J26" s="848">
        <v>2.8</v>
      </c>
      <c r="K26" s="546"/>
      <c r="L26" s="547"/>
      <c r="M26" s="848">
        <v>4.8</v>
      </c>
      <c r="N26" s="546"/>
      <c r="O26" s="547"/>
      <c r="P26" s="848">
        <v>2.8</v>
      </c>
      <c r="Q26" s="978"/>
      <c r="R26" s="979"/>
      <c r="S26" s="848">
        <v>30.1</v>
      </c>
    </row>
    <row r="27" spans="2:19" s="25" customFormat="1" ht="15" x14ac:dyDescent="0.25">
      <c r="B27" s="297"/>
      <c r="C27" s="549"/>
      <c r="D27" s="850"/>
      <c r="E27" s="548"/>
      <c r="F27" s="549"/>
      <c r="G27" s="850"/>
      <c r="H27" s="548"/>
      <c r="I27" s="549"/>
      <c r="J27" s="850"/>
      <c r="K27" s="548"/>
      <c r="L27" s="549"/>
      <c r="M27" s="850"/>
      <c r="N27" s="548"/>
      <c r="O27" s="549"/>
      <c r="P27" s="850"/>
      <c r="Q27" s="980"/>
      <c r="R27" s="981"/>
      <c r="S27" s="850"/>
    </row>
    <row r="28" spans="2:19" s="26" customFormat="1" ht="14.25" x14ac:dyDescent="0.2">
      <c r="B28" s="275"/>
      <c r="C28" s="540"/>
      <c r="D28" s="847"/>
      <c r="E28" s="539"/>
      <c r="F28" s="540"/>
      <c r="G28" s="847"/>
      <c r="H28" s="539"/>
      <c r="I28" s="540"/>
      <c r="J28" s="847"/>
      <c r="K28" s="539"/>
      <c r="L28" s="540"/>
      <c r="M28" s="847"/>
      <c r="N28" s="539"/>
      <c r="O28" s="540"/>
      <c r="P28" s="847"/>
      <c r="Q28" s="954"/>
      <c r="R28" s="977"/>
      <c r="S28" s="847"/>
    </row>
    <row r="29" spans="2:19" s="25" customFormat="1" ht="15.75" thickBot="1" x14ac:dyDescent="0.3">
      <c r="B29" s="546" t="s">
        <v>535</v>
      </c>
      <c r="C29" s="550" t="s">
        <v>1</v>
      </c>
      <c r="D29" s="851">
        <v>-6.7</v>
      </c>
      <c r="E29" s="546"/>
      <c r="F29" s="550" t="s">
        <v>1</v>
      </c>
      <c r="G29" s="851">
        <v>8.9</v>
      </c>
      <c r="H29" s="546"/>
      <c r="I29" s="550" t="s">
        <v>1</v>
      </c>
      <c r="J29" s="851">
        <v>7.8</v>
      </c>
      <c r="K29" s="546"/>
      <c r="L29" s="550" t="s">
        <v>1</v>
      </c>
      <c r="M29" s="851">
        <v>8.1</v>
      </c>
      <c r="N29" s="546"/>
      <c r="O29" s="550" t="s">
        <v>1</v>
      </c>
      <c r="P29" s="851">
        <v>7.4</v>
      </c>
      <c r="Q29" s="978"/>
      <c r="R29" s="982" t="s">
        <v>1</v>
      </c>
      <c r="S29" s="851">
        <v>14.6</v>
      </c>
    </row>
    <row r="30" spans="2:19" ht="14.25" x14ac:dyDescent="0.2">
      <c r="B30" s="275"/>
      <c r="C30" s="540"/>
      <c r="D30" s="736"/>
      <c r="E30" s="539"/>
      <c r="F30" s="540"/>
      <c r="G30" s="736"/>
      <c r="H30" s="539"/>
      <c r="I30" s="540"/>
      <c r="J30" s="479"/>
      <c r="K30" s="539"/>
      <c r="L30" s="540"/>
      <c r="M30" s="479"/>
      <c r="N30" s="539"/>
      <c r="O30" s="540"/>
      <c r="P30" s="479"/>
      <c r="Q30" s="954"/>
      <c r="R30" s="969"/>
      <c r="S30" s="479"/>
    </row>
    <row r="31" spans="2:19" ht="14.25" x14ac:dyDescent="0.2">
      <c r="B31" s="275"/>
      <c r="C31" s="540"/>
      <c r="D31" s="479"/>
      <c r="E31" s="539"/>
      <c r="F31" s="540"/>
      <c r="G31" s="479"/>
      <c r="H31" s="539"/>
      <c r="I31" s="540"/>
      <c r="J31" s="479"/>
      <c r="K31" s="539"/>
      <c r="L31" s="540"/>
      <c r="M31" s="479"/>
      <c r="N31" s="539"/>
      <c r="O31" s="540"/>
      <c r="P31" s="479"/>
      <c r="Q31" s="954"/>
      <c r="R31" s="969"/>
      <c r="S31" s="479"/>
    </row>
    <row r="32" spans="2:19" ht="14.25" x14ac:dyDescent="0.2">
      <c r="B32" s="303" t="s">
        <v>131</v>
      </c>
      <c r="C32" s="481"/>
      <c r="D32" s="852">
        <v>1.2789999999999999</v>
      </c>
      <c r="E32" s="692"/>
      <c r="F32" s="481"/>
      <c r="G32" s="852">
        <v>4.2999999999999997E-2</v>
      </c>
      <c r="H32" s="692"/>
      <c r="I32" s="481"/>
      <c r="J32" s="852">
        <v>4.7E-2</v>
      </c>
      <c r="K32" s="692"/>
      <c r="L32" s="481"/>
      <c r="M32" s="852">
        <v>0.16300000000000001</v>
      </c>
      <c r="N32" s="692"/>
      <c r="O32" s="481"/>
      <c r="P32" s="852">
        <v>0.02</v>
      </c>
      <c r="Q32" s="983"/>
      <c r="R32" s="984"/>
      <c r="S32" s="852">
        <v>0.44700000000000001</v>
      </c>
    </row>
    <row r="33" spans="2:19" ht="14.25" x14ac:dyDescent="0.2">
      <c r="B33" s="303" t="s">
        <v>136</v>
      </c>
      <c r="C33" s="481"/>
      <c r="D33" s="852">
        <v>0.21299999999999999</v>
      </c>
      <c r="E33" s="692"/>
      <c r="F33" s="481"/>
      <c r="G33" s="852">
        <v>0.19</v>
      </c>
      <c r="H33" s="692"/>
      <c r="I33" s="481"/>
      <c r="J33" s="852">
        <v>0.217</v>
      </c>
      <c r="K33" s="692"/>
      <c r="L33" s="481"/>
      <c r="M33" s="852">
        <v>0.20899999999999999</v>
      </c>
      <c r="N33" s="692"/>
      <c r="O33" s="481"/>
      <c r="P33" s="852">
        <v>0.255</v>
      </c>
      <c r="Q33" s="983"/>
      <c r="R33" s="984"/>
      <c r="S33" s="852">
        <v>0.22600000000000001</v>
      </c>
    </row>
    <row r="34" spans="2:19" ht="15" thickBot="1" x14ac:dyDescent="0.25">
      <c r="B34" s="275"/>
      <c r="C34" s="1032"/>
      <c r="D34" s="1033">
        <v>1.492</v>
      </c>
      <c r="E34" s="539"/>
      <c r="F34" s="1032"/>
      <c r="G34" s="1033">
        <v>0.23300000000000001</v>
      </c>
      <c r="H34" s="539"/>
      <c r="I34" s="1032"/>
      <c r="J34" s="1033">
        <v>0.26400000000000001</v>
      </c>
      <c r="K34" s="539"/>
      <c r="L34" s="1032"/>
      <c r="M34" s="1033">
        <v>0.372</v>
      </c>
      <c r="N34" s="539"/>
      <c r="O34" s="1032"/>
      <c r="P34" s="1033">
        <v>0.27500000000000002</v>
      </c>
      <c r="Q34" s="954"/>
      <c r="R34" s="1073"/>
      <c r="S34" s="1033">
        <v>0.67300000000000004</v>
      </c>
    </row>
    <row r="35" spans="2:19" x14ac:dyDescent="0.2">
      <c r="Q35" s="125"/>
    </row>
  </sheetData>
  <mergeCells count="2">
    <mergeCell ref="B1:S1"/>
    <mergeCell ref="B2:S2"/>
  </mergeCells>
  <phoneticPr fontId="17" type="noConversion"/>
  <pageMargins left="0.83" right="0.77" top="0.64" bottom="1" header="0.5" footer="0.5"/>
  <pageSetup scale="78" orientation="landscape" horizontalDpi="1200" verticalDpi="1200" r:id="rId1"/>
  <headerFooter alignWithMargins="0">
    <oddHeader>&amp;R&amp;G</oddHeader>
    <oddFooter>&amp;CPAGE 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7"/>
  <sheetViews>
    <sheetView zoomScale="90" zoomScaleNormal="90" zoomScaleSheetLayoutView="90" workbookViewId="0">
      <selection activeCell="A68" sqref="A68"/>
    </sheetView>
  </sheetViews>
  <sheetFormatPr defaultRowHeight="12.75" x14ac:dyDescent="0.2"/>
  <cols>
    <col min="1" max="1" width="6.7109375" style="456" customWidth="1"/>
    <col min="2" max="2" width="49.28515625" style="456" customWidth="1"/>
    <col min="3" max="3" width="3.140625" style="456" customWidth="1"/>
    <col min="4" max="4" width="9.5703125" style="456" customWidth="1"/>
    <col min="5" max="5" width="4.42578125" style="456" customWidth="1"/>
    <col min="6" max="6" width="3.140625" style="70" customWidth="1"/>
    <col min="7" max="7" width="9.5703125" style="19" customWidth="1"/>
    <col min="8" max="8" width="4.42578125" style="456" customWidth="1"/>
    <col min="9" max="9" width="3.140625" style="456" customWidth="1"/>
    <col min="10" max="10" width="9.5703125" style="456" customWidth="1"/>
    <col min="11" max="11" width="4.42578125" style="456" customWidth="1"/>
    <col min="12" max="12" width="3.140625" style="70" customWidth="1"/>
    <col min="13" max="13" width="9.5703125" style="19" customWidth="1"/>
    <col min="14" max="14" width="4.42578125" style="456" customWidth="1"/>
    <col min="15" max="15" width="3.140625" style="70" customWidth="1"/>
    <col min="16" max="16" width="9.5703125" style="19" customWidth="1"/>
    <col min="17" max="17" width="4.42578125" style="489" customWidth="1"/>
    <col min="18" max="18" width="3.140625" style="128" customWidth="1"/>
    <col min="19" max="19" width="9.5703125" style="19" customWidth="1"/>
    <col min="20" max="16384" width="9.140625" style="456"/>
  </cols>
  <sheetData>
    <row r="1" spans="2:19" ht="16.5" customHeight="1" x14ac:dyDescent="0.25">
      <c r="B1" s="1093" t="s">
        <v>338</v>
      </c>
      <c r="C1" s="1093"/>
      <c r="D1" s="1093"/>
      <c r="E1" s="1093"/>
      <c r="F1" s="1093"/>
      <c r="G1" s="1093"/>
      <c r="H1" s="1093"/>
      <c r="I1" s="1093"/>
      <c r="J1" s="1093"/>
      <c r="K1" s="1093"/>
      <c r="L1" s="1093"/>
      <c r="M1" s="1093"/>
      <c r="N1" s="1093"/>
      <c r="O1" s="1093"/>
      <c r="P1" s="1093"/>
      <c r="Q1" s="1093"/>
      <c r="R1" s="1093"/>
      <c r="S1" s="1093"/>
    </row>
    <row r="2" spans="2:19" s="17" customFormat="1" ht="16.5" customHeight="1" x14ac:dyDescent="0.25">
      <c r="B2" s="1094" t="s">
        <v>430</v>
      </c>
      <c r="C2" s="1094"/>
      <c r="D2" s="1094"/>
      <c r="E2" s="1094"/>
      <c r="F2" s="1094"/>
      <c r="G2" s="1094"/>
      <c r="H2" s="1094"/>
      <c r="I2" s="1094"/>
      <c r="J2" s="1094"/>
      <c r="K2" s="1094"/>
      <c r="L2" s="1094"/>
      <c r="M2" s="1094"/>
      <c r="N2" s="1094"/>
      <c r="O2" s="1094"/>
      <c r="P2" s="1094"/>
      <c r="Q2" s="1094"/>
      <c r="R2" s="1094"/>
      <c r="S2" s="1094"/>
    </row>
    <row r="3" spans="2:19" s="17" customFormat="1" ht="12.75" customHeight="1" x14ac:dyDescent="0.2">
      <c r="B3" s="42"/>
      <c r="C3" s="42"/>
      <c r="D3" s="42"/>
      <c r="E3" s="42"/>
      <c r="F3" s="68"/>
      <c r="G3" s="16"/>
      <c r="H3" s="42"/>
      <c r="I3" s="42"/>
      <c r="J3" s="42"/>
      <c r="K3" s="42"/>
      <c r="L3" s="68"/>
      <c r="M3" s="16"/>
      <c r="N3" s="42"/>
      <c r="O3" s="68"/>
      <c r="P3" s="16"/>
      <c r="Q3" s="961"/>
      <c r="R3" s="962"/>
      <c r="S3" s="16"/>
    </row>
    <row r="4" spans="2:19" s="17" customFormat="1" ht="12.75" customHeight="1" x14ac:dyDescent="0.2">
      <c r="B4" s="534"/>
      <c r="C4" s="534"/>
      <c r="D4" s="534"/>
      <c r="E4" s="534"/>
      <c r="F4" s="535"/>
      <c r="G4" s="534"/>
      <c r="H4" s="534"/>
      <c r="I4" s="534"/>
      <c r="J4" s="534"/>
      <c r="K4" s="534"/>
      <c r="L4" s="535"/>
      <c r="M4" s="534"/>
      <c r="N4" s="534"/>
      <c r="O4" s="535"/>
      <c r="P4" s="534"/>
      <c r="Q4" s="963"/>
      <c r="R4" s="964"/>
      <c r="S4" s="534"/>
    </row>
    <row r="5" spans="2:19" s="17" customFormat="1" ht="12.75" customHeight="1" x14ac:dyDescent="0.2">
      <c r="B5" s="534"/>
      <c r="C5" s="534"/>
      <c r="D5" s="534"/>
      <c r="E5" s="534"/>
      <c r="F5" s="535"/>
      <c r="G5" s="534"/>
      <c r="H5" s="534"/>
      <c r="I5" s="534"/>
      <c r="J5" s="534"/>
      <c r="K5" s="534"/>
      <c r="L5" s="535"/>
      <c r="M5" s="534"/>
      <c r="N5" s="534"/>
      <c r="O5" s="535"/>
      <c r="P5" s="534"/>
      <c r="Q5" s="963"/>
      <c r="R5" s="964"/>
      <c r="S5" s="534"/>
    </row>
    <row r="6" spans="2:19" s="24" customFormat="1" ht="17.25" x14ac:dyDescent="0.25">
      <c r="B6" s="534"/>
      <c r="C6" s="535"/>
      <c r="D6" s="536" t="s">
        <v>122</v>
      </c>
      <c r="E6" s="534"/>
      <c r="F6" s="535"/>
      <c r="G6" s="536" t="s">
        <v>121</v>
      </c>
      <c r="H6" s="534"/>
      <c r="I6" s="535"/>
      <c r="J6" s="536" t="s">
        <v>435</v>
      </c>
      <c r="K6" s="534"/>
      <c r="L6" s="535"/>
      <c r="M6" s="536" t="s">
        <v>123</v>
      </c>
      <c r="N6" s="534"/>
      <c r="O6" s="535"/>
      <c r="P6" s="536" t="s">
        <v>122</v>
      </c>
      <c r="Q6" s="963"/>
      <c r="R6" s="965"/>
      <c r="S6" s="815" t="s">
        <v>437</v>
      </c>
    </row>
    <row r="7" spans="2:19" s="24" customFormat="1" ht="15" x14ac:dyDescent="0.25">
      <c r="B7" s="534"/>
      <c r="C7" s="463"/>
      <c r="D7" s="268">
        <v>2014</v>
      </c>
      <c r="E7" s="534"/>
      <c r="F7" s="463"/>
      <c r="G7" s="268">
        <v>2014</v>
      </c>
      <c r="H7" s="534"/>
      <c r="I7" s="463"/>
      <c r="J7" s="268">
        <v>2013</v>
      </c>
      <c r="K7" s="534"/>
      <c r="L7" s="463"/>
      <c r="M7" s="268">
        <v>2013</v>
      </c>
      <c r="N7" s="534"/>
      <c r="O7" s="463"/>
      <c r="P7" s="268">
        <v>2013</v>
      </c>
      <c r="Q7" s="963"/>
      <c r="R7" s="966"/>
      <c r="S7" s="268">
        <v>2013</v>
      </c>
    </row>
    <row r="8" spans="2:19" s="17" customFormat="1" ht="14.25" x14ac:dyDescent="0.2">
      <c r="B8" s="534"/>
      <c r="C8" s="535"/>
      <c r="D8" s="534"/>
      <c r="E8" s="534"/>
      <c r="F8" s="535"/>
      <c r="G8" s="534"/>
      <c r="H8" s="534"/>
      <c r="I8" s="535"/>
      <c r="J8" s="534"/>
      <c r="K8" s="534"/>
      <c r="L8" s="535"/>
      <c r="M8" s="534"/>
      <c r="N8" s="534"/>
      <c r="O8" s="535"/>
      <c r="P8" s="534"/>
      <c r="Q8" s="963"/>
      <c r="R8" s="964"/>
      <c r="S8" s="534"/>
    </row>
    <row r="9" spans="2:19" s="23" customFormat="1" ht="15.75" x14ac:dyDescent="0.25">
      <c r="B9" s="537" t="s">
        <v>426</v>
      </c>
      <c r="C9" s="538"/>
      <c r="D9" s="466"/>
      <c r="E9" s="537"/>
      <c r="F9" s="538"/>
      <c r="G9" s="466"/>
      <c r="H9" s="1023"/>
      <c r="I9" s="538"/>
      <c r="J9" s="466"/>
      <c r="K9" s="537"/>
      <c r="L9" s="538"/>
      <c r="M9" s="466"/>
      <c r="N9" s="537"/>
      <c r="O9" s="538"/>
      <c r="P9" s="466"/>
      <c r="Q9" s="967"/>
      <c r="R9" s="968"/>
      <c r="S9" s="466"/>
    </row>
    <row r="10" spans="2:19" ht="14.25" x14ac:dyDescent="0.2">
      <c r="B10" s="539"/>
      <c r="C10" s="540"/>
      <c r="D10" s="543"/>
      <c r="E10" s="539"/>
      <c r="F10" s="540"/>
      <c r="G10" s="543"/>
      <c r="H10" s="1024"/>
      <c r="I10" s="540"/>
      <c r="J10" s="543"/>
      <c r="K10" s="539"/>
      <c r="L10" s="540"/>
      <c r="M10" s="543"/>
      <c r="N10" s="539"/>
      <c r="O10" s="540"/>
      <c r="P10" s="543"/>
      <c r="Q10" s="954"/>
      <c r="R10" s="969"/>
      <c r="S10" s="543"/>
    </row>
    <row r="11" spans="2:19" s="25" customFormat="1" ht="14.25" x14ac:dyDescent="0.2">
      <c r="B11" s="541" t="s">
        <v>23</v>
      </c>
      <c r="C11" s="542" t="s">
        <v>1</v>
      </c>
      <c r="D11" s="735">
        <v>82</v>
      </c>
      <c r="E11" s="541"/>
      <c r="F11" s="542" t="s">
        <v>1</v>
      </c>
      <c r="G11" s="735">
        <v>108.2</v>
      </c>
      <c r="H11" s="1025"/>
      <c r="I11" s="542" t="s">
        <v>1</v>
      </c>
      <c r="J11" s="735">
        <v>24.5</v>
      </c>
      <c r="K11" s="1025"/>
      <c r="L11" s="882" t="s">
        <v>1</v>
      </c>
      <c r="M11" s="883">
        <v>0</v>
      </c>
      <c r="N11" s="539"/>
      <c r="O11" s="882" t="s">
        <v>1</v>
      </c>
      <c r="P11" s="883">
        <v>0</v>
      </c>
      <c r="Q11" s="970"/>
      <c r="R11" s="1074" t="s">
        <v>1</v>
      </c>
      <c r="S11" s="735">
        <v>24.5</v>
      </c>
    </row>
    <row r="12" spans="2:19" s="25" customFormat="1" ht="14.25" x14ac:dyDescent="0.2">
      <c r="B12" s="282" t="s">
        <v>33</v>
      </c>
      <c r="C12" s="283"/>
      <c r="D12" s="735">
        <v>-8.8000000000000007</v>
      </c>
      <c r="E12" s="282"/>
      <c r="F12" s="283"/>
      <c r="G12" s="735">
        <v>-40.700000000000003</v>
      </c>
      <c r="H12" s="1026"/>
      <c r="I12" s="283"/>
      <c r="J12" s="735">
        <v>-1.7</v>
      </c>
      <c r="K12" s="1026"/>
      <c r="L12" s="884"/>
      <c r="M12" s="883">
        <v>0</v>
      </c>
      <c r="N12" s="539"/>
      <c r="O12" s="885"/>
      <c r="P12" s="883">
        <v>0</v>
      </c>
      <c r="Q12" s="262"/>
      <c r="R12" s="1075"/>
      <c r="S12" s="735">
        <v>-1.7</v>
      </c>
    </row>
    <row r="13" spans="2:19" s="26" customFormat="1" ht="14.25" x14ac:dyDescent="0.2">
      <c r="B13" s="539"/>
      <c r="C13" s="540"/>
      <c r="D13" s="847"/>
      <c r="E13" s="539"/>
      <c r="F13" s="540"/>
      <c r="G13" s="847"/>
      <c r="H13" s="1024"/>
      <c r="I13" s="540"/>
      <c r="J13" s="847"/>
      <c r="K13" s="1024"/>
      <c r="L13" s="886"/>
      <c r="M13" s="887"/>
      <c r="N13" s="539"/>
      <c r="O13" s="886"/>
      <c r="P13" s="887"/>
      <c r="Q13" s="954"/>
      <c r="R13" s="1076"/>
      <c r="S13" s="847"/>
    </row>
    <row r="14" spans="2:19" s="26" customFormat="1" ht="15" x14ac:dyDescent="0.25">
      <c r="B14" s="645" t="s">
        <v>25</v>
      </c>
      <c r="C14" s="552"/>
      <c r="D14" s="848">
        <v>73.2</v>
      </c>
      <c r="E14" s="645"/>
      <c r="F14" s="552"/>
      <c r="G14" s="848">
        <v>67.5</v>
      </c>
      <c r="H14" s="1027"/>
      <c r="I14" s="552"/>
      <c r="J14" s="848">
        <v>22.8</v>
      </c>
      <c r="K14" s="1027"/>
      <c r="L14" s="888"/>
      <c r="M14" s="889">
        <v>0</v>
      </c>
      <c r="N14" s="539"/>
      <c r="O14" s="888"/>
      <c r="P14" s="889">
        <v>0</v>
      </c>
      <c r="Q14" s="973"/>
      <c r="R14" s="1077"/>
      <c r="S14" s="848">
        <v>22.8</v>
      </c>
    </row>
    <row r="15" spans="2:19" s="26" customFormat="1" ht="14.25" x14ac:dyDescent="0.2">
      <c r="B15" s="539"/>
      <c r="C15" s="540"/>
      <c r="D15" s="735"/>
      <c r="E15" s="539"/>
      <c r="F15" s="540"/>
      <c r="G15" s="735"/>
      <c r="H15" s="1024"/>
      <c r="I15" s="540"/>
      <c r="J15" s="735"/>
      <c r="K15" s="1024"/>
      <c r="L15" s="890"/>
      <c r="M15" s="883"/>
      <c r="N15" s="539"/>
      <c r="O15" s="890"/>
      <c r="P15" s="883"/>
      <c r="Q15" s="954"/>
      <c r="R15" s="1076"/>
      <c r="S15" s="735"/>
    </row>
    <row r="16" spans="2:19" s="26" customFormat="1" ht="14.25" x14ac:dyDescent="0.2">
      <c r="B16" s="541" t="s">
        <v>34</v>
      </c>
      <c r="C16" s="544"/>
      <c r="D16" s="735">
        <v>-16.899999999999999</v>
      </c>
      <c r="E16" s="541"/>
      <c r="F16" s="544"/>
      <c r="G16" s="735">
        <v>-40.700000000000003</v>
      </c>
      <c r="H16" s="1025"/>
      <c r="I16" s="544"/>
      <c r="J16" s="735">
        <v>26.9</v>
      </c>
      <c r="K16" s="1025"/>
      <c r="L16" s="891"/>
      <c r="M16" s="883">
        <v>0</v>
      </c>
      <c r="N16" s="539"/>
      <c r="O16" s="891"/>
      <c r="P16" s="883">
        <v>0</v>
      </c>
      <c r="Q16" s="970"/>
      <c r="R16" s="1078"/>
      <c r="S16" s="735">
        <v>26.9</v>
      </c>
    </row>
    <row r="17" spans="2:19" s="26" customFormat="1" ht="14.25" x14ac:dyDescent="0.2">
      <c r="B17" s="802" t="s">
        <v>292</v>
      </c>
      <c r="C17" s="283"/>
      <c r="D17" s="735">
        <v>-5.0999999999999996</v>
      </c>
      <c r="E17" s="802"/>
      <c r="F17" s="283"/>
      <c r="G17" s="735">
        <v>26.5</v>
      </c>
      <c r="H17" s="1026"/>
      <c r="I17" s="283"/>
      <c r="J17" s="735">
        <v>-9.9</v>
      </c>
      <c r="K17" s="1026"/>
      <c r="L17" s="884"/>
      <c r="M17" s="883">
        <v>0</v>
      </c>
      <c r="N17" s="539"/>
      <c r="O17" s="885"/>
      <c r="P17" s="883">
        <v>0</v>
      </c>
      <c r="Q17" s="262"/>
      <c r="R17" s="1075"/>
      <c r="S17" s="735">
        <v>-9.9</v>
      </c>
    </row>
    <row r="18" spans="2:19" s="26" customFormat="1" ht="14.25" x14ac:dyDescent="0.2">
      <c r="B18" s="539"/>
      <c r="C18" s="540"/>
      <c r="D18" s="735"/>
      <c r="E18" s="539"/>
      <c r="F18" s="540"/>
      <c r="G18" s="735"/>
      <c r="H18" s="1024"/>
      <c r="I18" s="540"/>
      <c r="J18" s="735"/>
      <c r="K18" s="1024"/>
      <c r="L18" s="890"/>
      <c r="M18" s="883"/>
      <c r="N18" s="539"/>
      <c r="O18" s="890"/>
      <c r="P18" s="883"/>
      <c r="Q18" s="954"/>
      <c r="R18" s="1076"/>
      <c r="S18" s="735"/>
    </row>
    <row r="19" spans="2:19" s="26" customFormat="1" ht="15" x14ac:dyDescent="0.25">
      <c r="B19" s="645" t="s">
        <v>26</v>
      </c>
      <c r="C19" s="545" t="s">
        <v>1</v>
      </c>
      <c r="D19" s="848">
        <v>51.2</v>
      </c>
      <c r="E19" s="645"/>
      <c r="F19" s="545" t="s">
        <v>1</v>
      </c>
      <c r="G19" s="848">
        <v>53.3</v>
      </c>
      <c r="H19" s="1027"/>
      <c r="I19" s="545" t="s">
        <v>1</v>
      </c>
      <c r="J19" s="848">
        <v>39.799999999999997</v>
      </c>
      <c r="K19" s="1027"/>
      <c r="L19" s="892" t="s">
        <v>1</v>
      </c>
      <c r="M19" s="889">
        <v>0</v>
      </c>
      <c r="N19" s="539"/>
      <c r="O19" s="892" t="s">
        <v>1</v>
      </c>
      <c r="P19" s="889">
        <v>0</v>
      </c>
      <c r="Q19" s="973"/>
      <c r="R19" s="1079" t="s">
        <v>1</v>
      </c>
      <c r="S19" s="848">
        <v>39.799999999999997</v>
      </c>
    </row>
    <row r="20" spans="2:19" s="26" customFormat="1" ht="14.25" x14ac:dyDescent="0.2">
      <c r="B20" s="539"/>
      <c r="C20" s="540"/>
      <c r="D20" s="735"/>
      <c r="E20" s="539"/>
      <c r="F20" s="540"/>
      <c r="G20" s="735"/>
      <c r="H20" s="1024"/>
      <c r="I20" s="540"/>
      <c r="J20" s="735"/>
      <c r="K20" s="1024"/>
      <c r="L20" s="890"/>
      <c r="M20" s="883"/>
      <c r="N20" s="539"/>
      <c r="O20" s="890"/>
      <c r="P20" s="883"/>
      <c r="Q20" s="954"/>
      <c r="R20" s="1076"/>
      <c r="S20" s="735"/>
    </row>
    <row r="21" spans="2:19" s="27" customFormat="1" ht="15" x14ac:dyDescent="0.25">
      <c r="B21" s="537" t="s">
        <v>76</v>
      </c>
      <c r="C21" s="538"/>
      <c r="D21" s="849"/>
      <c r="E21" s="537"/>
      <c r="F21" s="538"/>
      <c r="G21" s="849"/>
      <c r="H21" s="1023"/>
      <c r="I21" s="538"/>
      <c r="J21" s="849"/>
      <c r="K21" s="1023"/>
      <c r="L21" s="893"/>
      <c r="M21" s="894"/>
      <c r="N21" s="539"/>
      <c r="O21" s="893"/>
      <c r="P21" s="894"/>
      <c r="Q21" s="967"/>
      <c r="R21" s="1080"/>
      <c r="S21" s="849"/>
    </row>
    <row r="22" spans="2:19" s="26" customFormat="1" ht="14.25" x14ac:dyDescent="0.2">
      <c r="B22" s="539"/>
      <c r="C22" s="540"/>
      <c r="D22" s="735"/>
      <c r="E22" s="539"/>
      <c r="F22" s="540"/>
      <c r="G22" s="735"/>
      <c r="H22" s="1024"/>
      <c r="I22" s="540"/>
      <c r="J22" s="735"/>
      <c r="K22" s="1024"/>
      <c r="L22" s="890"/>
      <c r="M22" s="883"/>
      <c r="N22" s="539"/>
      <c r="O22" s="890"/>
      <c r="P22" s="883"/>
      <c r="Q22" s="954"/>
      <c r="R22" s="1076"/>
      <c r="S22" s="735"/>
    </row>
    <row r="23" spans="2:19" s="26" customFormat="1" ht="14.25" x14ac:dyDescent="0.2">
      <c r="B23" s="282" t="s">
        <v>146</v>
      </c>
      <c r="C23" s="283"/>
      <c r="D23" s="735">
        <v>23.6</v>
      </c>
      <c r="E23" s="282"/>
      <c r="F23" s="283"/>
      <c r="G23" s="735">
        <v>24.7</v>
      </c>
      <c r="H23" s="1026"/>
      <c r="I23" s="283"/>
      <c r="J23" s="735">
        <v>19</v>
      </c>
      <c r="K23" s="1026"/>
      <c r="L23" s="884"/>
      <c r="M23" s="883">
        <v>0</v>
      </c>
      <c r="N23" s="539"/>
      <c r="O23" s="885"/>
      <c r="P23" s="883">
        <v>0</v>
      </c>
      <c r="Q23" s="262"/>
      <c r="R23" s="1075"/>
      <c r="S23" s="735">
        <v>19</v>
      </c>
    </row>
    <row r="24" spans="2:19" s="26" customFormat="1" ht="14.25" x14ac:dyDescent="0.2">
      <c r="B24" s="282" t="s">
        <v>36</v>
      </c>
      <c r="C24" s="283"/>
      <c r="D24" s="735">
        <v>11.6</v>
      </c>
      <c r="E24" s="282"/>
      <c r="F24" s="283"/>
      <c r="G24" s="735">
        <v>11.5</v>
      </c>
      <c r="H24" s="1026"/>
      <c r="I24" s="283"/>
      <c r="J24" s="735">
        <v>8.6</v>
      </c>
      <c r="K24" s="1026"/>
      <c r="L24" s="884"/>
      <c r="M24" s="883">
        <v>0</v>
      </c>
      <c r="N24" s="539"/>
      <c r="O24" s="885"/>
      <c r="P24" s="883">
        <v>0</v>
      </c>
      <c r="Q24" s="262"/>
      <c r="R24" s="1075"/>
      <c r="S24" s="735">
        <v>8.6</v>
      </c>
    </row>
    <row r="25" spans="2:19" s="26" customFormat="1" ht="14.25" x14ac:dyDescent="0.2">
      <c r="B25" s="539"/>
      <c r="C25" s="540"/>
      <c r="D25" s="847"/>
      <c r="E25" s="539"/>
      <c r="F25" s="540"/>
      <c r="G25" s="847"/>
      <c r="H25" s="1024"/>
      <c r="I25" s="540"/>
      <c r="J25" s="847"/>
      <c r="K25" s="1024"/>
      <c r="L25" s="890"/>
      <c r="M25" s="887"/>
      <c r="N25" s="539"/>
      <c r="O25" s="890"/>
      <c r="P25" s="887"/>
      <c r="Q25" s="954"/>
      <c r="R25" s="1076"/>
      <c r="S25" s="847"/>
    </row>
    <row r="26" spans="2:19" s="25" customFormat="1" ht="15" x14ac:dyDescent="0.25">
      <c r="B26" s="546" t="s">
        <v>77</v>
      </c>
      <c r="C26" s="547"/>
      <c r="D26" s="848">
        <v>35.200000000000003</v>
      </c>
      <c r="E26" s="546"/>
      <c r="F26" s="547"/>
      <c r="G26" s="848">
        <v>36.200000000000003</v>
      </c>
      <c r="H26" s="1028"/>
      <c r="I26" s="547"/>
      <c r="J26" s="848">
        <v>27.6</v>
      </c>
      <c r="K26" s="1028"/>
      <c r="L26" s="895"/>
      <c r="M26" s="889">
        <v>0</v>
      </c>
      <c r="N26" s="539"/>
      <c r="O26" s="895"/>
      <c r="P26" s="889">
        <v>0</v>
      </c>
      <c r="Q26" s="978"/>
      <c r="R26" s="1081"/>
      <c r="S26" s="848">
        <v>27.6</v>
      </c>
    </row>
    <row r="27" spans="2:19" s="25" customFormat="1" ht="15" x14ac:dyDescent="0.25">
      <c r="B27" s="548"/>
      <c r="C27" s="549"/>
      <c r="D27" s="850"/>
      <c r="E27" s="548"/>
      <c r="F27" s="549"/>
      <c r="G27" s="850"/>
      <c r="H27" s="1029"/>
      <c r="I27" s="549"/>
      <c r="J27" s="850"/>
      <c r="K27" s="1029"/>
      <c r="L27" s="896"/>
      <c r="M27" s="897"/>
      <c r="N27" s="539"/>
      <c r="O27" s="896"/>
      <c r="P27" s="897"/>
      <c r="Q27" s="980"/>
      <c r="R27" s="1082"/>
      <c r="S27" s="850"/>
    </row>
    <row r="28" spans="2:19" s="26" customFormat="1" ht="14.25" x14ac:dyDescent="0.2">
      <c r="B28" s="539"/>
      <c r="C28" s="540"/>
      <c r="D28" s="847"/>
      <c r="E28" s="539"/>
      <c r="F28" s="540"/>
      <c r="G28" s="847"/>
      <c r="H28" s="1024"/>
      <c r="I28" s="540"/>
      <c r="J28" s="847"/>
      <c r="K28" s="1024"/>
      <c r="L28" s="890"/>
      <c r="M28" s="887"/>
      <c r="N28" s="539"/>
      <c r="O28" s="890"/>
      <c r="P28" s="887"/>
      <c r="Q28" s="954"/>
      <c r="R28" s="1076"/>
      <c r="S28" s="847"/>
    </row>
    <row r="29" spans="2:19" s="25" customFormat="1" ht="15.75" thickBot="1" x14ac:dyDescent="0.3">
      <c r="B29" s="546" t="s">
        <v>433</v>
      </c>
      <c r="C29" s="550" t="s">
        <v>1</v>
      </c>
      <c r="D29" s="851">
        <v>16</v>
      </c>
      <c r="E29" s="546"/>
      <c r="F29" s="550" t="s">
        <v>1</v>
      </c>
      <c r="G29" s="851">
        <v>17.100000000000001</v>
      </c>
      <c r="H29" s="1028"/>
      <c r="I29" s="550" t="s">
        <v>1</v>
      </c>
      <c r="J29" s="851">
        <v>12.2</v>
      </c>
      <c r="K29" s="1028"/>
      <c r="L29" s="898" t="s">
        <v>1</v>
      </c>
      <c r="M29" s="899">
        <v>0</v>
      </c>
      <c r="N29" s="539"/>
      <c r="O29" s="898" t="s">
        <v>1</v>
      </c>
      <c r="P29" s="899">
        <v>0</v>
      </c>
      <c r="Q29" s="978"/>
      <c r="R29" s="1083" t="s">
        <v>1</v>
      </c>
      <c r="S29" s="851">
        <v>12.2</v>
      </c>
    </row>
    <row r="30" spans="2:19" ht="14.25" x14ac:dyDescent="0.2">
      <c r="B30" s="539"/>
      <c r="C30" s="540"/>
      <c r="D30" s="736"/>
      <c r="E30" s="539"/>
      <c r="F30" s="540"/>
      <c r="G30" s="736"/>
      <c r="H30" s="1024"/>
      <c r="I30" s="540"/>
      <c r="J30" s="736"/>
      <c r="K30" s="1024"/>
      <c r="L30" s="890"/>
      <c r="M30" s="900"/>
      <c r="N30" s="539"/>
      <c r="O30" s="890"/>
      <c r="P30" s="900"/>
      <c r="Q30" s="954"/>
      <c r="R30" s="1076"/>
      <c r="S30" s="736"/>
    </row>
    <row r="31" spans="2:19" ht="14.25" x14ac:dyDescent="0.2">
      <c r="B31" s="539"/>
      <c r="C31" s="540"/>
      <c r="D31" s="479"/>
      <c r="E31" s="539"/>
      <c r="F31" s="540"/>
      <c r="G31" s="479"/>
      <c r="H31" s="1024"/>
      <c r="I31" s="540"/>
      <c r="J31" s="479"/>
      <c r="K31" s="1024"/>
      <c r="L31" s="890"/>
      <c r="M31" s="900"/>
      <c r="N31" s="539"/>
      <c r="O31" s="890"/>
      <c r="P31" s="900"/>
      <c r="Q31" s="954"/>
      <c r="R31" s="1076"/>
      <c r="S31" s="479"/>
    </row>
    <row r="32" spans="2:19" ht="14.25" x14ac:dyDescent="0.2">
      <c r="B32" s="692" t="s">
        <v>131</v>
      </c>
      <c r="C32" s="481"/>
      <c r="D32" s="852">
        <v>0.46100000000000002</v>
      </c>
      <c r="E32" s="692"/>
      <c r="F32" s="481"/>
      <c r="G32" s="852">
        <v>0.46300000000000002</v>
      </c>
      <c r="H32" s="1030"/>
      <c r="I32" s="481"/>
      <c r="J32" s="852">
        <v>0.47699999999999998</v>
      </c>
      <c r="K32" s="1030"/>
      <c r="L32" s="901"/>
      <c r="M32" s="902">
        <v>0</v>
      </c>
      <c r="N32" s="539"/>
      <c r="O32" s="901"/>
      <c r="P32" s="902">
        <v>0</v>
      </c>
      <c r="Q32" s="983"/>
      <c r="R32" s="1084"/>
      <c r="S32" s="852">
        <v>0.47699999999999998</v>
      </c>
    </row>
    <row r="33" spans="2:19" ht="14.25" x14ac:dyDescent="0.2">
      <c r="B33" s="692" t="s">
        <v>136</v>
      </c>
      <c r="C33" s="481"/>
      <c r="D33" s="852">
        <v>0.22700000000000001</v>
      </c>
      <c r="E33" s="692"/>
      <c r="F33" s="481"/>
      <c r="G33" s="852">
        <v>0.216</v>
      </c>
      <c r="H33" s="1030"/>
      <c r="I33" s="481"/>
      <c r="J33" s="852">
        <v>0.216</v>
      </c>
      <c r="K33" s="1030"/>
      <c r="L33" s="901"/>
      <c r="M33" s="902">
        <v>0</v>
      </c>
      <c r="N33" s="539"/>
      <c r="O33" s="901"/>
      <c r="P33" s="902">
        <v>0</v>
      </c>
      <c r="Q33" s="983"/>
      <c r="R33" s="1084"/>
      <c r="S33" s="852">
        <v>0.216</v>
      </c>
    </row>
    <row r="34" spans="2:19" ht="15" thickBot="1" x14ac:dyDescent="0.25">
      <c r="B34" s="539"/>
      <c r="C34" s="1032"/>
      <c r="D34" s="1033">
        <v>0.68799999999999994</v>
      </c>
      <c r="E34" s="539"/>
      <c r="F34" s="1032"/>
      <c r="G34" s="1033">
        <v>0.67900000000000005</v>
      </c>
      <c r="H34" s="1024"/>
      <c r="I34" s="1032"/>
      <c r="J34" s="1033">
        <v>0.69299999999999995</v>
      </c>
      <c r="K34" s="1024"/>
      <c r="L34" s="1035"/>
      <c r="M34" s="1036">
        <v>0</v>
      </c>
      <c r="N34" s="539"/>
      <c r="O34" s="1035"/>
      <c r="P34" s="1036">
        <v>0</v>
      </c>
      <c r="Q34" s="954"/>
      <c r="R34" s="1085"/>
      <c r="S34" s="1033">
        <v>0.69299999999999995</v>
      </c>
    </row>
    <row r="35" spans="2:19" ht="14.25" x14ac:dyDescent="0.2">
      <c r="B35" s="539"/>
      <c r="C35" s="949"/>
      <c r="D35" s="950"/>
      <c r="E35" s="539"/>
      <c r="F35" s="950"/>
      <c r="G35" s="950"/>
      <c r="H35" s="950"/>
      <c r="I35" s="950"/>
      <c r="J35" s="950"/>
      <c r="K35" s="950"/>
      <c r="L35" s="950"/>
      <c r="M35" s="950"/>
      <c r="N35" s="539"/>
      <c r="O35" s="950"/>
      <c r="P35" s="950"/>
      <c r="Q35" s="950"/>
      <c r="R35" s="950"/>
      <c r="S35" s="950"/>
    </row>
    <row r="36" spans="2:19" ht="14.25" x14ac:dyDescent="0.2">
      <c r="B36" s="856" t="s">
        <v>467</v>
      </c>
      <c r="H36" s="19"/>
      <c r="I36" s="19"/>
      <c r="J36" s="19"/>
      <c r="K36" s="19"/>
      <c r="L36" s="19"/>
      <c r="N36" s="539"/>
      <c r="O36" s="19"/>
      <c r="Q36" s="125"/>
      <c r="R36" s="125"/>
    </row>
    <row r="37" spans="2:19" ht="14.25" x14ac:dyDescent="0.2">
      <c r="N37" s="539"/>
    </row>
  </sheetData>
  <mergeCells count="2">
    <mergeCell ref="B1:S1"/>
    <mergeCell ref="B2:S2"/>
  </mergeCells>
  <pageMargins left="0.83" right="0.77" top="0.64" bottom="1" header="0.5" footer="0.5"/>
  <pageSetup scale="78" orientation="landscape" horizontalDpi="1200" verticalDpi="1200" r:id="rId1"/>
  <headerFooter alignWithMargins="0">
    <oddHeader>&amp;R&amp;G</oddHeader>
    <oddFooter>&amp;CPAGE 11</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7"/>
  <sheetViews>
    <sheetView zoomScale="85" zoomScaleNormal="85" zoomScaleSheetLayoutView="80" workbookViewId="0">
      <selection activeCell="AH79" sqref="AH79"/>
    </sheetView>
  </sheetViews>
  <sheetFormatPr defaultRowHeight="12.75" x14ac:dyDescent="0.2"/>
  <cols>
    <col min="1" max="1" width="3.7109375" style="2" customWidth="1"/>
    <col min="2" max="2" width="6.85546875" style="2" customWidth="1"/>
    <col min="3" max="3" width="48" style="2" customWidth="1"/>
    <col min="4" max="4" width="2.28515625" style="2" customWidth="1"/>
    <col min="5" max="5" width="10.85546875" style="2" customWidth="1"/>
    <col min="6" max="6" width="4.85546875" style="2" customWidth="1"/>
    <col min="7" max="7" width="2.28515625" style="2" customWidth="1"/>
    <col min="8" max="8" width="10.85546875" style="2" customWidth="1"/>
    <col min="9" max="9" width="4.85546875" style="2" customWidth="1"/>
    <col min="10" max="10" width="2.28515625" style="2" customWidth="1"/>
    <col min="11" max="11" width="10.85546875" style="2" customWidth="1"/>
    <col min="12" max="12" width="4.7109375" style="2" customWidth="1"/>
    <col min="13" max="13" width="2.28515625" style="2" customWidth="1"/>
    <col min="14" max="14" width="10.85546875" style="2" customWidth="1"/>
    <col min="15" max="15" width="4.7109375" style="2" customWidth="1"/>
    <col min="16" max="16" width="2.140625" style="2" customWidth="1"/>
    <col min="17" max="17" width="10.7109375" style="2" customWidth="1"/>
    <col min="18" max="18" width="4.7109375" style="6" customWidth="1"/>
    <col min="19" max="19" width="2.140625" style="7" customWidth="1"/>
    <col min="20" max="20" width="10.7109375" style="7" customWidth="1"/>
    <col min="21" max="21" width="4.85546875" style="7" customWidth="1"/>
    <col min="22" max="22" width="2.140625" style="7" customWidth="1"/>
    <col min="23" max="23" width="10.7109375" style="7" customWidth="1"/>
    <col min="24" max="24" width="4.85546875" style="7" customWidth="1"/>
    <col min="25" max="25" width="2" style="7" customWidth="1"/>
    <col min="26" max="26" width="10.7109375" style="52" customWidth="1"/>
    <col min="27" max="16384" width="9.140625" style="2"/>
  </cols>
  <sheetData>
    <row r="1" spans="2:26" ht="16.5" customHeight="1" x14ac:dyDescent="0.25">
      <c r="B1" s="1092" t="s">
        <v>338</v>
      </c>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row>
    <row r="2" spans="2:26" ht="16.5" customHeight="1" x14ac:dyDescent="0.25">
      <c r="B2" s="1092" t="s">
        <v>222</v>
      </c>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row>
    <row r="3" spans="2:26" ht="12.75" customHeight="1" x14ac:dyDescent="0.25">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row>
    <row r="4" spans="2:26" ht="12.75" customHeight="1" x14ac:dyDescent="0.25">
      <c r="B4" s="748"/>
      <c r="C4" s="748"/>
      <c r="D4" s="748"/>
      <c r="E4" s="748"/>
      <c r="F4" s="748"/>
      <c r="G4" s="748"/>
      <c r="H4" s="748"/>
      <c r="I4" s="748"/>
      <c r="J4" s="748"/>
      <c r="K4" s="748"/>
      <c r="L4" s="748"/>
      <c r="M4" s="748"/>
      <c r="N4" s="748"/>
      <c r="O4" s="748"/>
      <c r="P4" s="748"/>
      <c r="Q4" s="748"/>
      <c r="R4" s="844"/>
      <c r="S4" s="844"/>
      <c r="T4" s="844"/>
      <c r="U4" s="844"/>
      <c r="V4" s="844"/>
      <c r="W4" s="844"/>
      <c r="X4" s="844"/>
      <c r="Y4" s="844"/>
      <c r="Z4" s="748"/>
    </row>
    <row r="5" spans="2:26" ht="12.75" customHeight="1" x14ac:dyDescent="0.2"/>
    <row r="6" spans="2:26" s="3" customFormat="1" ht="17.25" x14ac:dyDescent="0.25">
      <c r="B6" s="238"/>
      <c r="C6" s="238"/>
      <c r="D6" s="530"/>
      <c r="E6" s="781" t="s">
        <v>122</v>
      </c>
      <c r="F6" s="530"/>
      <c r="G6" s="238"/>
      <c r="H6" s="781" t="s">
        <v>121</v>
      </c>
      <c r="I6" s="530"/>
      <c r="J6" s="530"/>
      <c r="K6" s="781" t="s">
        <v>413</v>
      </c>
      <c r="L6" s="530"/>
      <c r="M6" s="530"/>
      <c r="N6" s="781" t="s">
        <v>123</v>
      </c>
      <c r="O6" s="530"/>
      <c r="P6" s="530"/>
      <c r="Q6" s="781" t="s">
        <v>122</v>
      </c>
      <c r="R6" s="820"/>
      <c r="S6" s="815"/>
      <c r="T6" s="815" t="s">
        <v>372</v>
      </c>
      <c r="U6" s="815"/>
      <c r="V6" s="815"/>
      <c r="W6" s="815" t="s">
        <v>372</v>
      </c>
      <c r="X6" s="815"/>
      <c r="Y6" s="985"/>
      <c r="Z6" s="815" t="s">
        <v>414</v>
      </c>
    </row>
    <row r="7" spans="2:26" s="3" customFormat="1" ht="15" customHeight="1" x14ac:dyDescent="0.25">
      <c r="B7" s="336" t="s">
        <v>223</v>
      </c>
      <c r="C7" s="238"/>
      <c r="D7" s="531"/>
      <c r="E7" s="443">
        <v>2014</v>
      </c>
      <c r="F7" s="530"/>
      <c r="G7" s="239"/>
      <c r="H7" s="443">
        <v>2014</v>
      </c>
      <c r="I7" s="238"/>
      <c r="J7" s="531"/>
      <c r="K7" s="443">
        <v>2013</v>
      </c>
      <c r="L7" s="530"/>
      <c r="M7" s="445"/>
      <c r="N7" s="443">
        <v>2013</v>
      </c>
      <c r="O7" s="444"/>
      <c r="P7" s="445"/>
      <c r="Q7" s="443">
        <v>2013</v>
      </c>
      <c r="R7" s="820"/>
      <c r="S7" s="816"/>
      <c r="T7" s="816">
        <v>2014</v>
      </c>
      <c r="U7" s="815"/>
      <c r="V7" s="816"/>
      <c r="W7" s="816">
        <v>2013</v>
      </c>
      <c r="X7" s="815"/>
      <c r="Y7" s="845"/>
      <c r="Z7" s="443">
        <v>2013</v>
      </c>
    </row>
    <row r="8" spans="2:26" ht="9" customHeight="1" x14ac:dyDescent="0.2">
      <c r="B8" s="240"/>
      <c r="C8" s="240"/>
      <c r="D8" s="533"/>
      <c r="E8" s="533"/>
      <c r="F8" s="532"/>
      <c r="G8" s="241"/>
      <c r="H8" s="241"/>
      <c r="I8" s="240"/>
      <c r="J8" s="533"/>
      <c r="K8" s="533"/>
      <c r="L8" s="532"/>
      <c r="M8" s="447"/>
      <c r="N8" s="447"/>
      <c r="O8" s="446"/>
      <c r="P8" s="447"/>
      <c r="Q8" s="447"/>
      <c r="R8" s="262"/>
      <c r="S8" s="263"/>
      <c r="T8" s="263"/>
      <c r="U8" s="263"/>
      <c r="V8" s="263"/>
      <c r="W8" s="263"/>
      <c r="X8" s="263"/>
      <c r="Y8" s="263"/>
      <c r="Z8" s="242"/>
    </row>
    <row r="9" spans="2:26" ht="6.75" customHeight="1" x14ac:dyDescent="0.2">
      <c r="B9" s="240"/>
      <c r="C9" s="240"/>
      <c r="D9" s="449"/>
      <c r="E9" s="460"/>
      <c r="F9" s="532"/>
      <c r="G9" s="249"/>
      <c r="H9" s="250"/>
      <c r="I9" s="240"/>
      <c r="J9" s="449"/>
      <c r="K9" s="460"/>
      <c r="L9" s="532"/>
      <c r="M9" s="449"/>
      <c r="N9" s="460"/>
      <c r="O9" s="446"/>
      <c r="P9" s="449"/>
      <c r="Q9" s="460"/>
      <c r="R9" s="262"/>
      <c r="S9" s="818"/>
      <c r="T9" s="255"/>
      <c r="U9" s="263"/>
      <c r="V9" s="818"/>
      <c r="W9" s="255"/>
      <c r="X9" s="263"/>
      <c r="Y9" s="818"/>
      <c r="Z9" s="251"/>
    </row>
    <row r="10" spans="2:26" ht="15" customHeight="1" x14ac:dyDescent="0.2">
      <c r="B10" s="802" t="s">
        <v>383</v>
      </c>
      <c r="C10" s="240"/>
      <c r="D10" s="31" t="s">
        <v>1</v>
      </c>
      <c r="E10" s="714">
        <v>68.400000000000006</v>
      </c>
      <c r="F10" s="532"/>
      <c r="G10" s="31" t="s">
        <v>1</v>
      </c>
      <c r="H10" s="714">
        <v>29.3</v>
      </c>
      <c r="I10" s="240"/>
      <c r="J10" s="31" t="s">
        <v>1</v>
      </c>
      <c r="K10" s="460">
        <v>57.1</v>
      </c>
      <c r="L10" s="532"/>
      <c r="M10" s="31" t="s">
        <v>1</v>
      </c>
      <c r="N10" s="460">
        <v>33.1</v>
      </c>
      <c r="O10" s="446"/>
      <c r="P10" s="31" t="s">
        <v>1</v>
      </c>
      <c r="Q10" s="460">
        <v>70.5</v>
      </c>
      <c r="R10" s="262"/>
      <c r="S10" s="31" t="s">
        <v>1</v>
      </c>
      <c r="T10" s="255">
        <v>97.7</v>
      </c>
      <c r="U10" s="818"/>
      <c r="V10" s="31" t="s">
        <v>1</v>
      </c>
      <c r="W10" s="255">
        <v>77.5</v>
      </c>
      <c r="X10" s="818"/>
      <c r="Y10" s="31" t="s">
        <v>1</v>
      </c>
      <c r="Z10" s="251">
        <v>167.7</v>
      </c>
    </row>
    <row r="11" spans="2:26" ht="9" customHeight="1" x14ac:dyDescent="0.25">
      <c r="B11" s="240"/>
      <c r="C11" s="252"/>
      <c r="D11" s="533"/>
      <c r="E11" s="714"/>
      <c r="F11" s="450"/>
      <c r="G11" s="241"/>
      <c r="H11" s="714"/>
      <c r="I11" s="252"/>
      <c r="J11" s="533"/>
      <c r="K11" s="460"/>
      <c r="L11" s="450"/>
      <c r="M11" s="447"/>
      <c r="N11" s="460"/>
      <c r="O11" s="450"/>
      <c r="P11" s="447"/>
      <c r="Q11" s="460"/>
      <c r="R11" s="986"/>
      <c r="S11" s="263"/>
      <c r="T11" s="255"/>
      <c r="U11" s="263"/>
      <c r="V11" s="263"/>
      <c r="W11" s="255"/>
      <c r="X11" s="263"/>
      <c r="Y11" s="263"/>
      <c r="Z11" s="251"/>
    </row>
    <row r="12" spans="2:26" ht="15" customHeight="1" x14ac:dyDescent="0.2">
      <c r="B12" s="802" t="s">
        <v>384</v>
      </c>
      <c r="C12" s="240"/>
      <c r="D12" s="449"/>
      <c r="E12" s="714">
        <v>-178</v>
      </c>
      <c r="F12" s="532"/>
      <c r="G12" s="249"/>
      <c r="H12" s="714">
        <v>106</v>
      </c>
      <c r="I12" s="240"/>
      <c r="J12" s="449"/>
      <c r="K12" s="460">
        <v>-219.6</v>
      </c>
      <c r="L12" s="532"/>
      <c r="M12" s="449"/>
      <c r="N12" s="460">
        <v>23.2</v>
      </c>
      <c r="O12" s="446"/>
      <c r="P12" s="449"/>
      <c r="Q12" s="460">
        <v>63.1</v>
      </c>
      <c r="R12" s="262"/>
      <c r="S12" s="818"/>
      <c r="T12" s="255">
        <v>-72</v>
      </c>
      <c r="U12" s="818"/>
      <c r="V12" s="818"/>
      <c r="W12" s="255">
        <v>283.39999999999998</v>
      </c>
      <c r="X12" s="818"/>
      <c r="Y12" s="818"/>
      <c r="Z12" s="251">
        <v>87</v>
      </c>
    </row>
    <row r="13" spans="2:26" ht="9" customHeight="1" x14ac:dyDescent="0.25">
      <c r="B13" s="240"/>
      <c r="C13" s="252"/>
      <c r="D13" s="533"/>
      <c r="E13" s="714"/>
      <c r="F13" s="450"/>
      <c r="G13" s="241"/>
      <c r="H13" s="714"/>
      <c r="I13" s="252"/>
      <c r="J13" s="533"/>
      <c r="K13" s="460"/>
      <c r="L13" s="450"/>
      <c r="M13" s="447"/>
      <c r="N13" s="460"/>
      <c r="O13" s="450"/>
      <c r="P13" s="447"/>
      <c r="Q13" s="460"/>
      <c r="R13" s="986"/>
      <c r="S13" s="263"/>
      <c r="T13" s="255"/>
      <c r="U13" s="263"/>
      <c r="V13" s="263"/>
      <c r="W13" s="255"/>
      <c r="X13" s="263"/>
      <c r="Y13" s="263"/>
      <c r="Z13" s="251"/>
    </row>
    <row r="14" spans="2:26" ht="15" customHeight="1" x14ac:dyDescent="0.2">
      <c r="B14" s="240" t="s">
        <v>514</v>
      </c>
      <c r="C14" s="240"/>
      <c r="D14" s="448"/>
      <c r="E14" s="715">
        <v>-78.400000000000006</v>
      </c>
      <c r="F14" s="532"/>
      <c r="G14" s="245"/>
      <c r="H14" s="715">
        <v>-7.9</v>
      </c>
      <c r="I14" s="240"/>
      <c r="J14" s="448"/>
      <c r="K14" s="459">
        <v>-96.6</v>
      </c>
      <c r="L14" s="532"/>
      <c r="M14" s="448"/>
      <c r="N14" s="459">
        <v>182.5</v>
      </c>
      <c r="O14" s="446"/>
      <c r="P14" s="448"/>
      <c r="Q14" s="459">
        <v>-226.4</v>
      </c>
      <c r="R14" s="262"/>
      <c r="S14" s="817"/>
      <c r="T14" s="728">
        <v>-86.3</v>
      </c>
      <c r="U14" s="818"/>
      <c r="V14" s="817"/>
      <c r="W14" s="728">
        <v>-232.6</v>
      </c>
      <c r="X14" s="818"/>
      <c r="Y14" s="817"/>
      <c r="Z14" s="247">
        <v>-146.69999999999999</v>
      </c>
    </row>
    <row r="15" spans="2:26" ht="9" customHeight="1" x14ac:dyDescent="0.2">
      <c r="B15" s="240"/>
      <c r="C15" s="240"/>
      <c r="D15" s="533"/>
      <c r="E15" s="716"/>
      <c r="F15" s="532"/>
      <c r="G15" s="241"/>
      <c r="H15" s="716"/>
      <c r="I15" s="240"/>
      <c r="J15" s="533"/>
      <c r="K15" s="457"/>
      <c r="L15" s="532"/>
      <c r="M15" s="447"/>
      <c r="N15" s="457"/>
      <c r="O15" s="446"/>
      <c r="P15" s="447"/>
      <c r="Q15" s="457"/>
      <c r="R15" s="262"/>
      <c r="S15" s="263"/>
      <c r="T15" s="253"/>
      <c r="U15" s="263"/>
      <c r="V15" s="263"/>
      <c r="W15" s="253"/>
      <c r="X15" s="263"/>
      <c r="Y15" s="263"/>
      <c r="Z15" s="242"/>
    </row>
    <row r="16" spans="2:26" ht="15" customHeight="1" x14ac:dyDescent="0.25">
      <c r="B16" s="450" t="s">
        <v>515</v>
      </c>
      <c r="C16" s="240"/>
      <c r="D16" s="531"/>
      <c r="E16" s="717">
        <v>-188</v>
      </c>
      <c r="F16" s="532"/>
      <c r="G16" s="239"/>
      <c r="H16" s="717">
        <v>127.4</v>
      </c>
      <c r="I16" s="252"/>
      <c r="J16" s="531"/>
      <c r="K16" s="370">
        <v>-259.10000000000002</v>
      </c>
      <c r="L16" s="450"/>
      <c r="M16" s="445"/>
      <c r="N16" s="370">
        <v>238.8</v>
      </c>
      <c r="O16" s="450"/>
      <c r="P16" s="445"/>
      <c r="Q16" s="370">
        <v>-92.8</v>
      </c>
      <c r="R16" s="986"/>
      <c r="S16" s="845"/>
      <c r="T16" s="846">
        <v>-60.6</v>
      </c>
      <c r="U16" s="819"/>
      <c r="V16" s="845"/>
      <c r="W16" s="846">
        <v>128.30000000000001</v>
      </c>
      <c r="X16" s="819"/>
      <c r="Y16" s="845"/>
      <c r="Z16" s="370">
        <v>108</v>
      </c>
    </row>
    <row r="17" spans="2:26" ht="6.75" customHeight="1" x14ac:dyDescent="0.25">
      <c r="B17" s="240"/>
      <c r="C17" s="252"/>
      <c r="D17" s="449"/>
      <c r="E17" s="714"/>
      <c r="F17" s="450"/>
      <c r="G17" s="249"/>
      <c r="H17" s="714"/>
      <c r="I17" s="252"/>
      <c r="J17" s="449"/>
      <c r="K17" s="460"/>
      <c r="L17" s="450"/>
      <c r="M17" s="449"/>
      <c r="N17" s="460"/>
      <c r="O17" s="450"/>
      <c r="P17" s="449"/>
      <c r="Q17" s="460"/>
      <c r="R17" s="986"/>
      <c r="S17" s="818"/>
      <c r="T17" s="255"/>
      <c r="U17" s="263"/>
      <c r="V17" s="818"/>
      <c r="W17" s="255"/>
      <c r="X17" s="263"/>
      <c r="Y17" s="818"/>
      <c r="Z17" s="242"/>
    </row>
    <row r="18" spans="2:26" ht="15" customHeight="1" x14ac:dyDescent="0.2">
      <c r="B18" s="240" t="s">
        <v>203</v>
      </c>
      <c r="C18" s="240"/>
      <c r="D18" s="449"/>
      <c r="E18" s="714">
        <v>532.4</v>
      </c>
      <c r="F18" s="532"/>
      <c r="G18" s="249"/>
      <c r="H18" s="714">
        <v>403</v>
      </c>
      <c r="I18" s="240"/>
      <c r="J18" s="449"/>
      <c r="K18" s="460">
        <v>663.7</v>
      </c>
      <c r="L18" s="532"/>
      <c r="M18" s="449"/>
      <c r="N18" s="460">
        <v>413.6</v>
      </c>
      <c r="O18" s="446"/>
      <c r="P18" s="449"/>
      <c r="Q18" s="460">
        <v>507.6</v>
      </c>
      <c r="R18" s="262"/>
      <c r="S18" s="818"/>
      <c r="T18" s="255">
        <v>403</v>
      </c>
      <c r="U18" s="263"/>
      <c r="V18" s="818"/>
      <c r="W18" s="255">
        <v>295.8</v>
      </c>
      <c r="X18" s="263"/>
      <c r="Y18" s="818"/>
      <c r="Z18" s="251">
        <v>295.8</v>
      </c>
    </row>
    <row r="19" spans="2:26" ht="6.75" customHeight="1" x14ac:dyDescent="0.2">
      <c r="B19" s="240"/>
      <c r="C19" s="240"/>
      <c r="D19" s="533"/>
      <c r="E19" s="716"/>
      <c r="F19" s="532"/>
      <c r="G19" s="241"/>
      <c r="H19" s="716"/>
      <c r="I19" s="240"/>
      <c r="J19" s="533"/>
      <c r="K19" s="457"/>
      <c r="L19" s="532"/>
      <c r="M19" s="447"/>
      <c r="N19" s="457"/>
      <c r="O19" s="446"/>
      <c r="P19" s="447"/>
      <c r="Q19" s="457"/>
      <c r="R19" s="262"/>
      <c r="S19" s="263"/>
      <c r="T19" s="253"/>
      <c r="U19" s="263"/>
      <c r="V19" s="263"/>
      <c r="W19" s="253"/>
      <c r="X19" s="263"/>
      <c r="Y19" s="263"/>
      <c r="Z19" s="242"/>
    </row>
    <row r="20" spans="2:26" ht="15" customHeight="1" x14ac:dyDescent="0.2">
      <c r="B20" s="240" t="s">
        <v>193</v>
      </c>
      <c r="C20" s="240"/>
      <c r="D20" s="448"/>
      <c r="E20" s="718">
        <v>1</v>
      </c>
      <c r="F20" s="532"/>
      <c r="G20" s="245"/>
      <c r="H20" s="718">
        <v>2</v>
      </c>
      <c r="I20" s="240"/>
      <c r="J20" s="448"/>
      <c r="K20" s="458">
        <v>-1.6</v>
      </c>
      <c r="L20" s="532"/>
      <c r="M20" s="448"/>
      <c r="N20" s="458">
        <v>11.3</v>
      </c>
      <c r="O20" s="446"/>
      <c r="P20" s="448"/>
      <c r="Q20" s="458">
        <v>-1.2</v>
      </c>
      <c r="R20" s="262"/>
      <c r="S20" s="817"/>
      <c r="T20" s="322">
        <v>3</v>
      </c>
      <c r="U20" s="263"/>
      <c r="V20" s="817"/>
      <c r="W20" s="322">
        <v>-10.5</v>
      </c>
      <c r="X20" s="263"/>
      <c r="Y20" s="817"/>
      <c r="Z20" s="248">
        <v>-0.8</v>
      </c>
    </row>
    <row r="21" spans="2:26" ht="9.75" customHeight="1" x14ac:dyDescent="0.2">
      <c r="B21" s="240"/>
      <c r="C21" s="240"/>
      <c r="D21" s="449"/>
      <c r="E21" s="714"/>
      <c r="F21" s="532"/>
      <c r="G21" s="249"/>
      <c r="H21" s="714"/>
      <c r="I21" s="240"/>
      <c r="J21" s="449"/>
      <c r="K21" s="460"/>
      <c r="L21" s="532"/>
      <c r="M21" s="449"/>
      <c r="N21" s="460"/>
      <c r="O21" s="446"/>
      <c r="P21" s="449"/>
      <c r="Q21" s="460"/>
      <c r="R21" s="262"/>
      <c r="S21" s="818"/>
      <c r="T21" s="255"/>
      <c r="U21" s="818"/>
      <c r="V21" s="818"/>
      <c r="W21" s="255"/>
      <c r="X21" s="818"/>
      <c r="Y21" s="818"/>
      <c r="Z21" s="242"/>
    </row>
    <row r="22" spans="2:26" ht="15" customHeight="1" thickBot="1" x14ac:dyDescent="0.3">
      <c r="B22" s="252" t="s">
        <v>194</v>
      </c>
      <c r="C22" s="240"/>
      <c r="D22" s="364" t="s">
        <v>1</v>
      </c>
      <c r="E22" s="719">
        <v>345.4</v>
      </c>
      <c r="F22" s="532"/>
      <c r="G22" s="364" t="s">
        <v>1</v>
      </c>
      <c r="H22" s="719">
        <v>532.4</v>
      </c>
      <c r="I22" s="252"/>
      <c r="J22" s="364" t="s">
        <v>1</v>
      </c>
      <c r="K22" s="364">
        <v>403</v>
      </c>
      <c r="L22" s="450"/>
      <c r="M22" s="364" t="s">
        <v>1</v>
      </c>
      <c r="N22" s="364">
        <v>663.7</v>
      </c>
      <c r="O22" s="450"/>
      <c r="P22" s="364" t="s">
        <v>1</v>
      </c>
      <c r="Q22" s="364">
        <v>413.6</v>
      </c>
      <c r="R22" s="986"/>
      <c r="S22" s="722" t="s">
        <v>1</v>
      </c>
      <c r="T22" s="722">
        <v>345.4</v>
      </c>
      <c r="U22" s="820"/>
      <c r="V22" s="722" t="s">
        <v>1</v>
      </c>
      <c r="W22" s="722">
        <v>413.6</v>
      </c>
      <c r="X22" s="820"/>
      <c r="Y22" s="722" t="s">
        <v>1</v>
      </c>
      <c r="Z22" s="364">
        <v>403</v>
      </c>
    </row>
    <row r="23" spans="2:26" ht="8.25" customHeight="1" x14ac:dyDescent="0.2">
      <c r="G23" s="4"/>
      <c r="H23" s="7"/>
      <c r="I23" s="6"/>
      <c r="J23" s="6"/>
      <c r="K23" s="6"/>
      <c r="L23" s="6"/>
      <c r="M23" s="4"/>
      <c r="N23" s="7"/>
      <c r="O23" s="6"/>
      <c r="P23" s="6"/>
      <c r="Q23" s="6"/>
    </row>
    <row r="24" spans="2:26" ht="8.25" customHeight="1" x14ac:dyDescent="0.2">
      <c r="G24" s="4"/>
      <c r="H24" s="7"/>
      <c r="I24" s="6"/>
      <c r="J24" s="6"/>
      <c r="K24" s="6"/>
      <c r="L24" s="6"/>
      <c r="M24" s="4"/>
      <c r="N24" s="7"/>
      <c r="O24" s="6"/>
      <c r="P24" s="6"/>
      <c r="Q24" s="6"/>
    </row>
    <row r="25" spans="2:26" ht="8.25" customHeight="1" x14ac:dyDescent="0.2">
      <c r="G25" s="4"/>
      <c r="H25" s="7"/>
      <c r="I25" s="6"/>
      <c r="J25" s="6"/>
      <c r="K25" s="6"/>
      <c r="L25" s="6"/>
      <c r="M25" s="4"/>
      <c r="N25" s="7"/>
      <c r="O25" s="6"/>
      <c r="P25" s="6"/>
      <c r="Q25" s="6"/>
    </row>
    <row r="26" spans="2:26" ht="8.25" customHeight="1" x14ac:dyDescent="0.2">
      <c r="G26" s="4"/>
      <c r="H26" s="7"/>
      <c r="I26" s="6"/>
      <c r="J26" s="6"/>
      <c r="K26" s="6"/>
      <c r="L26" s="6"/>
      <c r="M26" s="4"/>
      <c r="N26" s="7"/>
      <c r="O26" s="6"/>
      <c r="P26" s="6"/>
      <c r="Q26" s="6"/>
    </row>
    <row r="27" spans="2:26" x14ac:dyDescent="0.2">
      <c r="B27" s="415" t="s">
        <v>469</v>
      </c>
      <c r="H27" s="4"/>
      <c r="N27" s="4"/>
    </row>
  </sheetData>
  <mergeCells count="3">
    <mergeCell ref="B3:Z3"/>
    <mergeCell ref="B1:Z1"/>
    <mergeCell ref="B2:Z2"/>
  </mergeCells>
  <phoneticPr fontId="17" type="noConversion"/>
  <printOptions horizontalCentered="1"/>
  <pageMargins left="0.62" right="0.72" top="0.6" bottom="1.05" header="0.5" footer="0.5"/>
  <pageSetup scale="65" orientation="landscape" horizontalDpi="1200" verticalDpi="1200" r:id="rId1"/>
  <headerFooter alignWithMargins="0">
    <oddHeader>&amp;R&amp;G</oddHeader>
    <oddFooter>&amp;C&amp;12PAGE 12</oddFooter>
  </headerFooter>
  <legacyDrawingHF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9" customWidth="1"/>
    <col min="2" max="2" width="1.5703125" style="9" customWidth="1"/>
    <col min="3" max="3" width="9.7109375" style="9" customWidth="1"/>
    <col min="4" max="4" width="1.28515625" style="9" customWidth="1"/>
    <col min="5" max="5" width="9.42578125" style="9" customWidth="1"/>
    <col min="6" max="6" width="1.28515625" style="9" customWidth="1"/>
    <col min="7" max="7" width="9.7109375" style="9" customWidth="1"/>
    <col min="8" max="8" width="1.28515625" style="9" customWidth="1"/>
    <col min="9" max="9" width="10" style="9" customWidth="1"/>
    <col min="10" max="10" width="1.28515625" style="9" customWidth="1"/>
    <col min="11" max="11" width="9.7109375" style="9" customWidth="1"/>
    <col min="12" max="12" width="1.28515625" style="9" customWidth="1"/>
    <col min="13" max="13" width="9.7109375" style="9" customWidth="1"/>
    <col min="14" max="14" width="1.28515625" style="9" customWidth="1"/>
    <col min="15" max="15" width="9.7109375" style="9" customWidth="1"/>
    <col min="16" max="16" width="9.140625" style="9"/>
    <col min="17" max="17" width="9.7109375" style="9" customWidth="1"/>
    <col min="18" max="18" width="2.85546875" style="9" customWidth="1"/>
    <col min="19" max="20" width="9.7109375" style="9" customWidth="1"/>
    <col min="21" max="21" width="12.7109375" style="9" customWidth="1"/>
    <col min="22" max="22" width="10" style="9" customWidth="1"/>
    <col min="23" max="23" width="9.7109375" style="9" customWidth="1"/>
    <col min="24" max="24" width="1.28515625" style="9" customWidth="1"/>
    <col min="25" max="25" width="9.7109375" style="9" customWidth="1"/>
    <col min="26" max="26" width="1.28515625" style="9" customWidth="1"/>
    <col min="27" max="27" width="9.7109375" style="9" customWidth="1"/>
    <col min="28" max="28" width="1.28515625" style="9" customWidth="1"/>
    <col min="29" max="29" width="9.7109375" style="9" customWidth="1"/>
    <col min="30" max="30" width="1.28515625" style="9" customWidth="1"/>
    <col min="31" max="31" width="9.7109375" style="9" customWidth="1"/>
    <col min="32" max="32" width="1.28515625" style="9" customWidth="1"/>
    <col min="33" max="33" width="9.7109375" style="9" customWidth="1"/>
    <col min="34" max="34" width="1.28515625" style="9" customWidth="1"/>
    <col min="35" max="36" width="9.7109375" style="9" customWidth="1"/>
    <col min="37" max="16384" width="9.140625" style="9"/>
  </cols>
  <sheetData>
    <row r="1" spans="1:36" ht="12.75" customHeight="1" x14ac:dyDescent="0.25">
      <c r="A1" s="158"/>
      <c r="B1" s="158"/>
      <c r="C1" s="158"/>
      <c r="D1" s="158"/>
      <c r="E1" s="158"/>
      <c r="F1" s="158"/>
      <c r="G1" s="159"/>
      <c r="H1" s="158"/>
      <c r="I1" s="163"/>
      <c r="J1" s="158"/>
      <c r="K1" s="163"/>
      <c r="L1" s="158"/>
      <c r="M1" s="163"/>
      <c r="N1" s="158"/>
      <c r="O1" s="163"/>
      <c r="P1" s="163"/>
      <c r="Q1" s="163"/>
      <c r="R1" s="163"/>
      <c r="S1" s="163"/>
      <c r="T1" s="158"/>
      <c r="U1" s="158"/>
      <c r="V1" s="163"/>
      <c r="W1" s="163"/>
      <c r="X1" s="158"/>
      <c r="Y1" s="163"/>
      <c r="Z1" s="158"/>
      <c r="AA1" s="163"/>
      <c r="AB1" s="158"/>
      <c r="AC1" s="163"/>
      <c r="AD1" s="158"/>
      <c r="AE1" s="163"/>
      <c r="AF1" s="158"/>
      <c r="AG1" s="163"/>
      <c r="AH1" s="158"/>
      <c r="AI1" s="163"/>
    </row>
    <row r="2" spans="1:36" ht="12.75" customHeight="1" x14ac:dyDescent="0.25">
      <c r="A2" s="164"/>
      <c r="B2" s="164"/>
      <c r="C2" s="164"/>
      <c r="D2" s="164"/>
      <c r="E2" s="164"/>
      <c r="F2" s="164"/>
      <c r="G2" s="164"/>
      <c r="H2" s="164"/>
      <c r="I2" s="164"/>
      <c r="J2" s="164"/>
      <c r="K2" s="164"/>
      <c r="L2" s="164"/>
      <c r="M2" s="165"/>
      <c r="N2" s="165"/>
      <c r="O2" s="165"/>
      <c r="P2" s="164"/>
      <c r="Q2" s="164"/>
      <c r="R2" s="164"/>
      <c r="S2" s="164"/>
      <c r="T2" s="163"/>
      <c r="U2" s="163"/>
      <c r="V2" s="163"/>
      <c r="W2" s="163"/>
      <c r="X2" s="164"/>
      <c r="Y2" s="164"/>
      <c r="Z2" s="164"/>
      <c r="AA2" s="164"/>
      <c r="AB2" s="164"/>
      <c r="AC2" s="163"/>
      <c r="AD2" s="164"/>
      <c r="AE2" s="163"/>
      <c r="AF2" s="164"/>
      <c r="AG2" s="163"/>
      <c r="AH2" s="164"/>
      <c r="AI2" s="163"/>
    </row>
    <row r="3" spans="1:36" ht="15" x14ac:dyDescent="0.25">
      <c r="A3" s="163"/>
      <c r="B3" s="163"/>
      <c r="C3" s="163"/>
      <c r="D3" s="166"/>
      <c r="E3" s="167" t="s">
        <v>79</v>
      </c>
      <c r="F3" s="166"/>
      <c r="G3" s="163"/>
      <c r="H3" s="167"/>
      <c r="I3" s="163"/>
      <c r="J3" s="167"/>
      <c r="K3" s="167" t="s">
        <v>123</v>
      </c>
      <c r="L3" s="166"/>
      <c r="M3" s="167"/>
      <c r="N3" s="167"/>
      <c r="O3" s="163"/>
      <c r="P3" s="167" t="s">
        <v>122</v>
      </c>
      <c r="Q3" s="163"/>
      <c r="R3" s="163"/>
      <c r="S3" s="168"/>
      <c r="T3" s="166" t="s">
        <v>121</v>
      </c>
      <c r="U3" s="166"/>
      <c r="V3" s="163"/>
      <c r="W3" s="167" t="s">
        <v>79</v>
      </c>
      <c r="X3" s="166"/>
      <c r="Y3" s="163"/>
      <c r="Z3" s="163"/>
      <c r="AA3" s="163"/>
      <c r="AB3" s="163"/>
      <c r="AC3" s="169" t="s">
        <v>78</v>
      </c>
      <c r="AD3" s="163"/>
      <c r="AE3" s="163"/>
      <c r="AF3" s="163"/>
      <c r="AG3" s="163"/>
      <c r="AH3" s="163"/>
      <c r="AI3" s="169" t="s">
        <v>78</v>
      </c>
    </row>
    <row r="4" spans="1:36" ht="15" x14ac:dyDescent="0.25">
      <c r="A4" s="170" t="s">
        <v>109</v>
      </c>
      <c r="B4" s="170"/>
      <c r="C4" s="163"/>
      <c r="D4" s="171"/>
      <c r="E4" s="171">
        <v>2007</v>
      </c>
      <c r="F4" s="166"/>
      <c r="G4" s="163"/>
      <c r="H4" s="172"/>
      <c r="I4" s="163"/>
      <c r="J4" s="171"/>
      <c r="K4" s="171">
        <v>2007</v>
      </c>
      <c r="L4" s="170"/>
      <c r="M4" s="173"/>
      <c r="N4" s="174"/>
      <c r="O4" s="163"/>
      <c r="P4" s="171">
        <v>2007</v>
      </c>
      <c r="Q4" s="163"/>
      <c r="R4" s="163"/>
      <c r="S4" s="175"/>
      <c r="T4" s="176">
        <v>2007</v>
      </c>
      <c r="U4" s="173"/>
      <c r="V4" s="175"/>
      <c r="W4" s="177">
        <v>2006</v>
      </c>
      <c r="X4" s="170"/>
      <c r="Y4" s="163"/>
      <c r="Z4" s="163"/>
      <c r="AA4" s="175"/>
      <c r="AB4" s="1097">
        <v>2007</v>
      </c>
      <c r="AC4" s="1097"/>
      <c r="AD4" s="163"/>
      <c r="AE4" s="163"/>
      <c r="AF4" s="163"/>
      <c r="AG4" s="175"/>
      <c r="AH4" s="1097">
        <v>2006</v>
      </c>
      <c r="AI4" s="1097"/>
      <c r="AJ4" s="79"/>
    </row>
    <row r="5" spans="1:36" ht="6.75" customHeight="1" x14ac:dyDescent="0.25">
      <c r="A5" s="178"/>
      <c r="B5" s="178"/>
      <c r="C5" s="175"/>
      <c r="D5" s="1097"/>
      <c r="E5" s="1097"/>
      <c r="F5" s="166"/>
      <c r="G5" s="163"/>
      <c r="H5" s="179"/>
      <c r="I5" s="175"/>
      <c r="J5" s="1097"/>
      <c r="K5" s="1097"/>
      <c r="L5" s="184"/>
      <c r="M5" s="179"/>
      <c r="N5" s="179"/>
      <c r="O5" s="175"/>
      <c r="P5" s="176"/>
      <c r="Q5" s="163"/>
      <c r="R5" s="163"/>
      <c r="S5" s="184"/>
      <c r="T5" s="184"/>
      <c r="U5" s="184"/>
      <c r="V5" s="163"/>
      <c r="W5" s="163"/>
      <c r="X5" s="184"/>
      <c r="Y5" s="163"/>
      <c r="Z5" s="163"/>
      <c r="AA5" s="163"/>
      <c r="AB5" s="163"/>
      <c r="AC5" s="163"/>
      <c r="AD5" s="163"/>
      <c r="AE5" s="163"/>
      <c r="AF5" s="163"/>
      <c r="AG5" s="163"/>
      <c r="AH5" s="163"/>
      <c r="AI5" s="163"/>
      <c r="AJ5" s="38"/>
    </row>
    <row r="6" spans="1:36" s="14" customFormat="1" ht="12.75" customHeight="1" x14ac:dyDescent="0.2">
      <c r="A6" s="178" t="s">
        <v>111</v>
      </c>
      <c r="B6" s="178"/>
      <c r="C6" s="163"/>
      <c r="D6" s="163"/>
      <c r="E6" s="163">
        <f>I10</f>
        <v>157.19999999999999</v>
      </c>
      <c r="F6" s="185"/>
      <c r="G6" s="186"/>
      <c r="H6" s="187"/>
      <c r="I6" s="163"/>
      <c r="J6" s="163"/>
      <c r="K6" s="163">
        <v>121.2</v>
      </c>
      <c r="L6" s="178"/>
      <c r="M6" s="188"/>
      <c r="N6" s="189"/>
      <c r="O6" s="163"/>
      <c r="P6" s="163">
        <v>70.099999999999994</v>
      </c>
      <c r="Q6" s="186"/>
      <c r="R6" s="186"/>
      <c r="S6" s="1096">
        <v>39.1</v>
      </c>
      <c r="T6" s="1096"/>
      <c r="U6" s="181"/>
      <c r="V6" s="1100">
        <v>20.3</v>
      </c>
      <c r="W6" s="1100"/>
      <c r="X6" s="178"/>
      <c r="Y6" s="186"/>
      <c r="Z6" s="186"/>
      <c r="AA6" s="1096">
        <v>39.1</v>
      </c>
      <c r="AB6" s="1096"/>
      <c r="AC6" s="1096"/>
      <c r="AD6" s="186"/>
      <c r="AE6" s="186"/>
      <c r="AF6" s="186"/>
      <c r="AG6" s="1096">
        <v>0</v>
      </c>
      <c r="AH6" s="1096"/>
      <c r="AI6" s="1096"/>
      <c r="AJ6" s="38"/>
    </row>
    <row r="7" spans="1:36" s="14" customFormat="1" ht="12.75" customHeight="1" x14ac:dyDescent="0.2">
      <c r="A7" s="178" t="s">
        <v>128</v>
      </c>
      <c r="B7" s="178"/>
      <c r="C7" s="1096">
        <f>C26+W26+W40+C40</f>
        <v>-5.8</v>
      </c>
      <c r="D7" s="1096"/>
      <c r="E7" s="1096"/>
      <c r="F7" s="190"/>
      <c r="G7" s="186"/>
      <c r="H7" s="187"/>
      <c r="I7" s="1096">
        <v>-1.9</v>
      </c>
      <c r="J7" s="1096"/>
      <c r="K7" s="1096"/>
      <c r="L7" s="178"/>
      <c r="M7" s="191"/>
      <c r="N7" s="189"/>
      <c r="O7" s="1096">
        <v>-1.2</v>
      </c>
      <c r="P7" s="1096"/>
      <c r="Q7" s="186"/>
      <c r="R7" s="186"/>
      <c r="S7" s="1098">
        <v>-1</v>
      </c>
      <c r="T7" s="1098"/>
      <c r="U7" s="182"/>
      <c r="V7" s="1106">
        <v>0</v>
      </c>
      <c r="W7" s="1106"/>
      <c r="X7" s="178"/>
      <c r="Y7" s="186"/>
      <c r="Z7" s="186"/>
      <c r="AA7" s="1098">
        <v>-9.9</v>
      </c>
      <c r="AB7" s="1098"/>
      <c r="AC7" s="1098"/>
      <c r="AD7" s="186"/>
      <c r="AE7" s="186"/>
      <c r="AF7" s="186"/>
      <c r="AG7" s="1098">
        <v>0</v>
      </c>
      <c r="AH7" s="1098"/>
      <c r="AI7" s="1098"/>
      <c r="AJ7" s="38"/>
    </row>
    <row r="8" spans="1:36" s="14" customFormat="1" ht="12.75" customHeight="1" x14ac:dyDescent="0.2">
      <c r="A8" s="178" t="s">
        <v>112</v>
      </c>
      <c r="B8" s="178"/>
      <c r="C8" s="1098">
        <f>C27+W27+W41+C41</f>
        <v>35</v>
      </c>
      <c r="D8" s="1098"/>
      <c r="E8" s="1098"/>
      <c r="F8" s="190"/>
      <c r="G8" s="186"/>
      <c r="H8" s="187"/>
      <c r="I8" s="1098">
        <v>37.1</v>
      </c>
      <c r="J8" s="1098"/>
      <c r="K8" s="1098"/>
      <c r="L8" s="178"/>
      <c r="M8" s="162"/>
      <c r="N8" s="189"/>
      <c r="O8" s="1098">
        <v>52.3</v>
      </c>
      <c r="P8" s="1098"/>
      <c r="Q8" s="186"/>
      <c r="R8" s="186"/>
      <c r="S8" s="1098">
        <v>32</v>
      </c>
      <c r="T8" s="1098"/>
      <c r="U8" s="182"/>
      <c r="V8" s="1107">
        <v>18.8</v>
      </c>
      <c r="W8" s="1107"/>
      <c r="X8" s="178"/>
      <c r="Y8" s="186"/>
      <c r="Z8" s="186"/>
      <c r="AA8" s="1098">
        <v>146.30000000000001</v>
      </c>
      <c r="AB8" s="1098"/>
      <c r="AC8" s="1098"/>
      <c r="AD8" s="186"/>
      <c r="AE8" s="186"/>
      <c r="AF8" s="186"/>
      <c r="AG8" s="1098">
        <v>39.1</v>
      </c>
      <c r="AH8" s="1098"/>
      <c r="AI8" s="1098"/>
      <c r="AJ8" s="38"/>
    </row>
    <row r="9" spans="1:36" s="14" customFormat="1" ht="12.75" customHeight="1" x14ac:dyDescent="0.2">
      <c r="A9" s="178" t="s">
        <v>140</v>
      </c>
      <c r="B9" s="178"/>
      <c r="C9" s="1098">
        <f>C28+C42+W42+W28</f>
        <v>-0.3</v>
      </c>
      <c r="D9" s="1098"/>
      <c r="E9" s="1098"/>
      <c r="F9" s="190"/>
      <c r="G9" s="186"/>
      <c r="H9" s="187"/>
      <c r="I9" s="1104">
        <v>0.8</v>
      </c>
      <c r="J9" s="1104"/>
      <c r="K9" s="1104"/>
      <c r="L9" s="178"/>
      <c r="M9" s="191"/>
      <c r="N9" s="189"/>
      <c r="O9" s="1104">
        <v>0</v>
      </c>
      <c r="P9" s="1104"/>
      <c r="Q9" s="186"/>
      <c r="R9" s="186"/>
      <c r="S9" s="1101">
        <v>0</v>
      </c>
      <c r="T9" s="1101"/>
      <c r="U9" s="183"/>
      <c r="V9" s="1108">
        <v>0</v>
      </c>
      <c r="W9" s="1108"/>
      <c r="X9" s="178"/>
      <c r="Y9" s="186"/>
      <c r="Z9" s="186"/>
      <c r="AA9" s="1101">
        <f>AG42+AG28+M28+M42</f>
        <v>0.5</v>
      </c>
      <c r="AB9" s="1101"/>
      <c r="AC9" s="1101"/>
      <c r="AD9" s="186"/>
      <c r="AE9" s="186"/>
      <c r="AF9" s="186"/>
      <c r="AG9" s="1101">
        <v>0</v>
      </c>
      <c r="AH9" s="1101"/>
      <c r="AI9" s="1101"/>
      <c r="AJ9" s="38"/>
    </row>
    <row r="10" spans="1:36" s="14" customFormat="1" ht="17.25" customHeight="1" thickBot="1" x14ac:dyDescent="0.25">
      <c r="A10" s="178" t="s">
        <v>110</v>
      </c>
      <c r="B10" s="178"/>
      <c r="C10" s="1102">
        <f>C29+W29+W43+C43</f>
        <v>186.1</v>
      </c>
      <c r="D10" s="1102"/>
      <c r="E10" s="1102"/>
      <c r="F10" s="190"/>
      <c r="G10" s="186"/>
      <c r="H10" s="187"/>
      <c r="I10" s="1102">
        <v>157.19999999999999</v>
      </c>
      <c r="J10" s="1102"/>
      <c r="K10" s="1102"/>
      <c r="L10" s="178"/>
      <c r="M10" s="188"/>
      <c r="N10" s="189"/>
      <c r="O10" s="1102">
        <v>121.2</v>
      </c>
      <c r="P10" s="1102"/>
      <c r="Q10" s="186"/>
      <c r="R10" s="186"/>
      <c r="S10" s="1102">
        <v>70.099999999999994</v>
      </c>
      <c r="T10" s="1102"/>
      <c r="U10" s="160"/>
      <c r="V10" s="1099">
        <v>39.1</v>
      </c>
      <c r="W10" s="1099"/>
      <c r="X10" s="178"/>
      <c r="Y10" s="186"/>
      <c r="Z10" s="186"/>
      <c r="AA10" s="1102">
        <v>176</v>
      </c>
      <c r="AB10" s="1102"/>
      <c r="AC10" s="1102"/>
      <c r="AD10" s="186"/>
      <c r="AE10" s="186"/>
      <c r="AF10" s="186"/>
      <c r="AG10" s="1102">
        <v>39.1</v>
      </c>
      <c r="AH10" s="1102"/>
      <c r="AI10" s="1102"/>
      <c r="AJ10" s="38"/>
    </row>
    <row r="11" spans="1:36" s="14" customFormat="1" ht="6.75" customHeight="1" x14ac:dyDescent="0.2">
      <c r="A11" s="178"/>
      <c r="B11" s="178"/>
      <c r="C11" s="1103"/>
      <c r="D11" s="1103"/>
      <c r="E11" s="1103"/>
      <c r="F11" s="190"/>
      <c r="G11" s="186"/>
      <c r="H11" s="192"/>
      <c r="I11" s="1103"/>
      <c r="J11" s="1103"/>
      <c r="K11" s="1103"/>
      <c r="L11" s="190"/>
      <c r="M11" s="192"/>
      <c r="N11" s="192"/>
      <c r="O11" s="1103"/>
      <c r="P11" s="1103"/>
      <c r="Q11" s="186"/>
      <c r="R11" s="186"/>
      <c r="S11" s="190"/>
      <c r="T11" s="190"/>
      <c r="U11" s="190"/>
      <c r="V11" s="186"/>
      <c r="W11" s="186"/>
      <c r="X11" s="190"/>
      <c r="Y11" s="186"/>
      <c r="Z11" s="186"/>
      <c r="AA11" s="186"/>
      <c r="AB11" s="186"/>
      <c r="AC11" s="186"/>
      <c r="AD11" s="186"/>
      <c r="AE11" s="186"/>
      <c r="AF11" s="186"/>
      <c r="AG11" s="186"/>
      <c r="AH11" s="186"/>
      <c r="AI11" s="186"/>
      <c r="AJ11" s="38"/>
    </row>
    <row r="12" spans="1:36" s="14" customFormat="1" ht="14.25" x14ac:dyDescent="0.2">
      <c r="A12" s="178" t="s">
        <v>26</v>
      </c>
      <c r="B12" s="178"/>
      <c r="C12" s="186"/>
      <c r="D12" s="186"/>
      <c r="E12" s="186">
        <f>C31+W31+W45+C45</f>
        <v>121.6</v>
      </c>
      <c r="F12" s="190"/>
      <c r="G12" s="186"/>
      <c r="H12" s="187"/>
      <c r="I12" s="186"/>
      <c r="J12" s="186"/>
      <c r="K12" s="186">
        <v>160.5</v>
      </c>
      <c r="L12" s="178"/>
      <c r="M12" s="188"/>
      <c r="N12" s="189"/>
      <c r="O12" s="186"/>
      <c r="P12" s="186">
        <v>151.9</v>
      </c>
      <c r="Q12" s="186"/>
      <c r="R12" s="186"/>
      <c r="S12" s="1096">
        <v>140.19999999999999</v>
      </c>
      <c r="T12" s="1096"/>
      <c r="U12" s="181"/>
      <c r="V12" s="1100">
        <v>99</v>
      </c>
      <c r="W12" s="1100"/>
      <c r="X12" s="178"/>
      <c r="Y12" s="186"/>
      <c r="Z12" s="186"/>
      <c r="AA12" s="1096">
        <v>611.20000000000005</v>
      </c>
      <c r="AB12" s="1096"/>
      <c r="AC12" s="1096"/>
      <c r="AD12" s="186"/>
      <c r="AE12" s="186"/>
      <c r="AF12" s="186"/>
      <c r="AG12" s="1096">
        <v>243.5</v>
      </c>
      <c r="AH12" s="1096"/>
      <c r="AI12" s="1096"/>
      <c r="AJ12" s="38"/>
    </row>
    <row r="13" spans="1:36" ht="6.75" customHeight="1" x14ac:dyDescent="0.2">
      <c r="A13" s="178"/>
      <c r="B13" s="178"/>
      <c r="C13" s="1096"/>
      <c r="D13" s="1096"/>
      <c r="E13" s="1096"/>
      <c r="F13" s="184"/>
      <c r="G13" s="163"/>
      <c r="H13" s="179"/>
      <c r="I13" s="1096"/>
      <c r="J13" s="1096"/>
      <c r="K13" s="1096"/>
      <c r="L13" s="184"/>
      <c r="M13" s="179"/>
      <c r="N13" s="179"/>
      <c r="O13" s="1096"/>
      <c r="P13" s="1096"/>
      <c r="Q13" s="163"/>
      <c r="R13" s="163"/>
      <c r="S13" s="184"/>
      <c r="T13" s="184"/>
      <c r="U13" s="184"/>
      <c r="V13" s="184"/>
      <c r="W13" s="184"/>
      <c r="X13" s="184"/>
      <c r="Y13" s="163"/>
      <c r="Z13" s="163"/>
      <c r="AA13" s="163"/>
      <c r="AB13" s="163"/>
      <c r="AC13" s="163"/>
      <c r="AD13" s="163"/>
      <c r="AE13" s="163"/>
      <c r="AF13" s="163"/>
      <c r="AG13" s="163"/>
      <c r="AH13" s="163"/>
      <c r="AI13" s="163"/>
      <c r="AJ13" s="38"/>
    </row>
    <row r="14" spans="1:36" ht="14.25" x14ac:dyDescent="0.2">
      <c r="A14" s="178" t="s">
        <v>130</v>
      </c>
      <c r="B14" s="178"/>
      <c r="C14" s="163"/>
      <c r="D14" s="163"/>
      <c r="E14" s="193">
        <f>(C8)/E12</f>
        <v>0.28799999999999998</v>
      </c>
      <c r="F14" s="190"/>
      <c r="G14" s="163"/>
      <c r="H14" s="187"/>
      <c r="I14" s="163"/>
      <c r="J14" s="163"/>
      <c r="K14" s="193">
        <v>0.23100000000000001</v>
      </c>
      <c r="L14" s="178"/>
      <c r="M14" s="194"/>
      <c r="N14" s="174"/>
      <c r="O14" s="163"/>
      <c r="P14" s="193">
        <v>0.34399999999999997</v>
      </c>
      <c r="Q14" s="163"/>
      <c r="R14" s="163"/>
      <c r="S14" s="163"/>
      <c r="T14" s="161">
        <v>0.22800000000000001</v>
      </c>
      <c r="U14" s="161"/>
      <c r="V14" s="1105">
        <v>0.19</v>
      </c>
      <c r="W14" s="1105"/>
      <c r="X14" s="178"/>
      <c r="Y14" s="163"/>
      <c r="Z14" s="163"/>
      <c r="AA14" s="163"/>
      <c r="AB14" s="163"/>
      <c r="AC14" s="195">
        <v>0.23899999999999999</v>
      </c>
      <c r="AD14" s="163"/>
      <c r="AE14" s="163"/>
      <c r="AF14" s="163"/>
      <c r="AG14" s="163"/>
      <c r="AH14" s="163"/>
      <c r="AI14" s="195">
        <v>0.161</v>
      </c>
      <c r="AJ14" s="38"/>
    </row>
    <row r="15" spans="1:36" ht="14.25" x14ac:dyDescent="0.2">
      <c r="A15" s="178" t="s">
        <v>132</v>
      </c>
      <c r="B15" s="178"/>
      <c r="C15" s="163"/>
      <c r="D15" s="163"/>
      <c r="E15" s="195">
        <f>(105.7)/C10</f>
        <v>0.56799999999999995</v>
      </c>
      <c r="F15" s="190"/>
      <c r="G15" s="163"/>
      <c r="H15" s="187"/>
      <c r="I15" s="163"/>
      <c r="J15" s="163"/>
      <c r="K15" s="195">
        <v>0.70199999999999996</v>
      </c>
      <c r="L15" s="178"/>
      <c r="M15" s="194"/>
      <c r="N15" s="187"/>
      <c r="O15" s="163"/>
      <c r="P15" s="193">
        <v>0.68400000000000005</v>
      </c>
      <c r="Q15" s="163"/>
      <c r="R15" s="163"/>
      <c r="S15" s="161"/>
      <c r="T15" s="161">
        <v>0.76600000000000001</v>
      </c>
      <c r="U15" s="161"/>
      <c r="V15" s="161"/>
      <c r="W15" s="161">
        <v>0.96899999999999997</v>
      </c>
      <c r="X15" s="178"/>
      <c r="Y15" s="163"/>
      <c r="Z15" s="163"/>
      <c r="AA15" s="163"/>
      <c r="AB15" s="163"/>
      <c r="AC15" s="195">
        <f>(105.7)/AA10</f>
        <v>0.60099999999999998</v>
      </c>
      <c r="AD15" s="163"/>
      <c r="AE15" s="163"/>
      <c r="AF15" s="163"/>
      <c r="AG15" s="163"/>
      <c r="AH15" s="163"/>
      <c r="AI15" s="193">
        <v>0.96899999999999997</v>
      </c>
      <c r="AJ15" s="38"/>
    </row>
    <row r="16" spans="1:36" ht="14.25" x14ac:dyDescent="0.2">
      <c r="A16" s="178"/>
      <c r="B16" s="178"/>
      <c r="C16" s="163"/>
      <c r="D16" s="163"/>
      <c r="E16" s="195"/>
      <c r="F16" s="190"/>
      <c r="G16" s="163"/>
      <c r="H16" s="187"/>
      <c r="I16" s="163"/>
      <c r="J16" s="163"/>
      <c r="K16" s="195"/>
      <c r="L16" s="178"/>
      <c r="M16" s="194"/>
      <c r="N16" s="187"/>
      <c r="O16" s="163"/>
      <c r="P16" s="193"/>
      <c r="Q16" s="163"/>
      <c r="R16" s="163"/>
      <c r="S16" s="161"/>
      <c r="T16" s="161"/>
      <c r="U16" s="161"/>
      <c r="V16" s="161"/>
      <c r="W16" s="161"/>
      <c r="X16" s="178"/>
      <c r="Y16" s="163"/>
      <c r="Z16" s="163"/>
      <c r="AA16" s="163"/>
      <c r="AB16" s="163"/>
      <c r="AC16" s="195"/>
      <c r="AD16" s="163"/>
      <c r="AE16" s="163"/>
      <c r="AF16" s="163"/>
      <c r="AG16" s="163"/>
      <c r="AH16" s="163"/>
      <c r="AI16" s="193"/>
      <c r="AJ16" s="38"/>
    </row>
    <row r="17" spans="1:43" ht="14.25" x14ac:dyDescent="0.2">
      <c r="A17" s="178"/>
      <c r="B17" s="178"/>
      <c r="C17" s="163"/>
      <c r="D17" s="163"/>
      <c r="E17" s="195"/>
      <c r="F17" s="190"/>
      <c r="G17" s="163"/>
      <c r="H17" s="187"/>
      <c r="I17" s="163"/>
      <c r="J17" s="163"/>
      <c r="K17" s="195"/>
      <c r="L17" s="178"/>
      <c r="M17" s="194"/>
      <c r="N17" s="187"/>
      <c r="O17" s="163"/>
      <c r="P17" s="193"/>
      <c r="Q17" s="163"/>
      <c r="R17" s="163"/>
      <c r="S17" s="161"/>
      <c r="T17" s="161"/>
      <c r="U17" s="161"/>
      <c r="V17" s="161"/>
      <c r="W17" s="161"/>
      <c r="X17" s="178"/>
      <c r="Y17" s="163"/>
      <c r="Z17" s="163"/>
      <c r="AA17" s="163"/>
      <c r="AB17" s="163"/>
      <c r="AC17" s="195"/>
      <c r="AD17" s="163"/>
      <c r="AE17" s="163"/>
      <c r="AF17" s="163"/>
      <c r="AG17" s="163"/>
      <c r="AH17" s="163"/>
      <c r="AI17" s="193"/>
      <c r="AJ17" s="38"/>
    </row>
    <row r="18" spans="1:43" ht="16.5" x14ac:dyDescent="0.2">
      <c r="A18" s="196"/>
      <c r="B18" s="196"/>
      <c r="C18" s="196"/>
      <c r="D18" s="196"/>
      <c r="E18" s="196"/>
      <c r="F18" s="196"/>
      <c r="G18" s="196"/>
      <c r="H18" s="196"/>
      <c r="I18" s="197"/>
      <c r="J18" s="196"/>
      <c r="K18" s="197"/>
      <c r="L18" s="196"/>
      <c r="M18" s="197"/>
      <c r="N18" s="196"/>
      <c r="O18" s="197"/>
      <c r="P18" s="175"/>
      <c r="Q18" s="198"/>
      <c r="R18" s="198"/>
      <c r="S18" s="198"/>
      <c r="T18" s="196"/>
      <c r="U18" s="196"/>
      <c r="V18" s="175"/>
      <c r="W18" s="175"/>
      <c r="X18" s="196"/>
      <c r="Y18" s="198"/>
      <c r="Z18" s="196"/>
      <c r="AA18" s="198"/>
      <c r="AB18" s="196"/>
      <c r="AC18" s="197"/>
      <c r="AD18" s="196"/>
      <c r="AE18" s="175"/>
      <c r="AF18" s="196"/>
      <c r="AG18" s="197"/>
      <c r="AH18" s="196"/>
      <c r="AI18" s="197"/>
      <c r="AJ18" s="38"/>
    </row>
    <row r="19" spans="1:43" ht="16.5" x14ac:dyDescent="0.2">
      <c r="A19" s="187"/>
      <c r="B19" s="187"/>
      <c r="C19" s="187"/>
      <c r="D19" s="187"/>
      <c r="E19" s="187"/>
      <c r="F19" s="187"/>
      <c r="G19" s="187"/>
      <c r="H19" s="187"/>
      <c r="I19" s="234"/>
      <c r="J19" s="187"/>
      <c r="K19" s="234"/>
      <c r="L19" s="187"/>
      <c r="M19" s="234"/>
      <c r="N19" s="187"/>
      <c r="O19" s="234"/>
      <c r="P19" s="174"/>
      <c r="Q19" s="235"/>
      <c r="R19" s="235"/>
      <c r="S19" s="235"/>
      <c r="T19" s="187"/>
      <c r="U19" s="187"/>
      <c r="V19" s="174"/>
      <c r="W19" s="174"/>
      <c r="X19" s="187"/>
      <c r="Y19" s="235"/>
      <c r="Z19" s="187"/>
      <c r="AA19" s="235"/>
      <c r="AB19" s="187"/>
      <c r="AC19" s="234"/>
      <c r="AD19" s="187"/>
      <c r="AE19" s="174"/>
      <c r="AF19" s="187"/>
      <c r="AG19" s="234"/>
      <c r="AH19" s="187"/>
      <c r="AI19" s="234"/>
      <c r="AJ19" s="38"/>
    </row>
    <row r="20" spans="1:43" ht="16.5" x14ac:dyDescent="0.2">
      <c r="A20" s="187"/>
      <c r="B20" s="187"/>
      <c r="C20" s="187"/>
      <c r="D20" s="187"/>
      <c r="E20" s="187"/>
      <c r="F20" s="187"/>
      <c r="G20" s="187"/>
      <c r="H20" s="187"/>
      <c r="I20" s="234"/>
      <c r="J20" s="187"/>
      <c r="K20" s="234"/>
      <c r="L20" s="187"/>
      <c r="M20" s="234"/>
      <c r="N20" s="187"/>
      <c r="O20" s="234"/>
      <c r="P20" s="174"/>
      <c r="Q20" s="235"/>
      <c r="R20" s="235"/>
      <c r="S20" s="235"/>
      <c r="T20" s="187"/>
      <c r="U20" s="187"/>
      <c r="V20" s="174"/>
      <c r="W20" s="174"/>
      <c r="X20" s="187"/>
      <c r="Y20" s="235"/>
      <c r="Z20" s="187"/>
      <c r="AA20" s="235"/>
      <c r="AB20" s="187"/>
      <c r="AC20" s="234"/>
      <c r="AD20" s="187"/>
      <c r="AE20" s="174"/>
      <c r="AF20" s="187"/>
      <c r="AG20" s="234"/>
      <c r="AH20" s="187"/>
      <c r="AI20" s="234"/>
      <c r="AJ20" s="38"/>
    </row>
    <row r="21" spans="1:43" ht="16.5" x14ac:dyDescent="0.2">
      <c r="A21" s="178"/>
      <c r="B21" s="178"/>
      <c r="C21" s="178"/>
      <c r="D21" s="178"/>
      <c r="E21" s="178"/>
      <c r="F21" s="178"/>
      <c r="G21" s="178"/>
      <c r="H21" s="178"/>
      <c r="I21" s="199"/>
      <c r="J21" s="178"/>
      <c r="K21" s="199"/>
      <c r="L21" s="178"/>
      <c r="M21" s="199"/>
      <c r="N21" s="178"/>
      <c r="O21" s="199"/>
      <c r="P21" s="199"/>
      <c r="Q21" s="200"/>
      <c r="R21" s="200"/>
      <c r="S21" s="200"/>
      <c r="T21" s="178"/>
      <c r="U21" s="178"/>
      <c r="V21" s="186"/>
      <c r="W21" s="200"/>
      <c r="X21" s="178"/>
      <c r="Y21" s="200"/>
      <c r="Z21" s="178"/>
      <c r="AA21" s="200"/>
      <c r="AB21" s="178"/>
      <c r="AC21" s="199"/>
      <c r="AD21" s="178"/>
      <c r="AE21" s="199"/>
      <c r="AF21" s="178"/>
      <c r="AG21" s="199"/>
      <c r="AH21" s="178"/>
      <c r="AI21" s="199"/>
      <c r="AJ21" s="38"/>
    </row>
    <row r="22" spans="1:43" ht="17.25" x14ac:dyDescent="0.25">
      <c r="A22" s="178"/>
      <c r="B22" s="178"/>
      <c r="C22" s="201" t="s">
        <v>79</v>
      </c>
      <c r="D22" s="201"/>
      <c r="E22" s="201" t="s">
        <v>123</v>
      </c>
      <c r="F22" s="201"/>
      <c r="G22" s="201" t="s">
        <v>122</v>
      </c>
      <c r="H22" s="201"/>
      <c r="I22" s="201" t="s">
        <v>121</v>
      </c>
      <c r="J22" s="201"/>
      <c r="K22" s="201" t="s">
        <v>79</v>
      </c>
      <c r="L22" s="201"/>
      <c r="M22" s="169" t="s">
        <v>78</v>
      </c>
      <c r="N22" s="201"/>
      <c r="O22" s="169" t="s">
        <v>78</v>
      </c>
      <c r="P22" s="163"/>
      <c r="Q22" s="200"/>
      <c r="R22" s="200"/>
      <c r="S22" s="200"/>
      <c r="T22" s="178"/>
      <c r="U22" s="178"/>
      <c r="V22" s="186"/>
      <c r="W22" s="201" t="s">
        <v>79</v>
      </c>
      <c r="X22" s="201"/>
      <c r="Y22" s="201" t="s">
        <v>123</v>
      </c>
      <c r="Z22" s="201"/>
      <c r="AA22" s="201" t="s">
        <v>122</v>
      </c>
      <c r="AB22" s="201"/>
      <c r="AC22" s="201" t="s">
        <v>121</v>
      </c>
      <c r="AD22" s="201"/>
      <c r="AE22" s="201" t="s">
        <v>79</v>
      </c>
      <c r="AF22" s="201"/>
      <c r="AG22" s="169" t="s">
        <v>78</v>
      </c>
      <c r="AH22" s="201"/>
      <c r="AI22" s="169" t="s">
        <v>78</v>
      </c>
      <c r="AJ22" s="38"/>
    </row>
    <row r="23" spans="1:43" ht="15" x14ac:dyDescent="0.25">
      <c r="A23" s="170" t="s">
        <v>48</v>
      </c>
      <c r="B23" s="170"/>
      <c r="C23" s="176">
        <v>2007</v>
      </c>
      <c r="D23" s="176"/>
      <c r="E23" s="176">
        <v>2007</v>
      </c>
      <c r="F23" s="176"/>
      <c r="G23" s="176">
        <v>2007</v>
      </c>
      <c r="H23" s="176"/>
      <c r="I23" s="176">
        <v>2007</v>
      </c>
      <c r="J23" s="176"/>
      <c r="K23" s="176">
        <v>2006</v>
      </c>
      <c r="L23" s="176"/>
      <c r="M23" s="202">
        <v>2007</v>
      </c>
      <c r="N23" s="176"/>
      <c r="O23" s="202">
        <v>2006</v>
      </c>
      <c r="P23" s="163"/>
      <c r="Q23" s="163"/>
      <c r="R23" s="170"/>
      <c r="S23" s="170"/>
      <c r="T23" s="178"/>
      <c r="U23" s="170" t="s">
        <v>49</v>
      </c>
      <c r="V23" s="186"/>
      <c r="W23" s="176">
        <v>2007</v>
      </c>
      <c r="X23" s="176"/>
      <c r="Y23" s="176">
        <v>2007</v>
      </c>
      <c r="Z23" s="176"/>
      <c r="AA23" s="176">
        <v>2007</v>
      </c>
      <c r="AB23" s="176"/>
      <c r="AC23" s="176">
        <v>2007</v>
      </c>
      <c r="AD23" s="176"/>
      <c r="AE23" s="176">
        <v>2006</v>
      </c>
      <c r="AF23" s="176"/>
      <c r="AG23" s="202">
        <v>2007</v>
      </c>
      <c r="AH23" s="176"/>
      <c r="AI23" s="202">
        <v>2006</v>
      </c>
      <c r="AJ23" s="38"/>
    </row>
    <row r="24" spans="1:43" ht="6.75" customHeight="1" x14ac:dyDescent="0.2">
      <c r="A24" s="178"/>
      <c r="B24" s="178"/>
      <c r="C24" s="203"/>
      <c r="D24" s="203"/>
      <c r="E24" s="203"/>
      <c r="F24" s="203"/>
      <c r="G24" s="203"/>
      <c r="H24" s="203"/>
      <c r="I24" s="203"/>
      <c r="J24" s="203"/>
      <c r="K24" s="203"/>
      <c r="L24" s="203"/>
      <c r="M24" s="203"/>
      <c r="N24" s="203"/>
      <c r="O24" s="203"/>
      <c r="P24" s="163"/>
      <c r="Q24" s="163"/>
      <c r="R24" s="178"/>
      <c r="S24" s="178"/>
      <c r="T24" s="178"/>
      <c r="U24" s="178"/>
      <c r="V24" s="186"/>
      <c r="W24" s="203"/>
      <c r="X24" s="203"/>
      <c r="Y24" s="163"/>
      <c r="Z24" s="203"/>
      <c r="AA24" s="203"/>
      <c r="AB24" s="203"/>
      <c r="AC24" s="203"/>
      <c r="AD24" s="203"/>
      <c r="AE24" s="203"/>
      <c r="AF24" s="203"/>
      <c r="AG24" s="203"/>
      <c r="AH24" s="203"/>
      <c r="AI24" s="163"/>
      <c r="AJ24" s="38"/>
    </row>
    <row r="25" spans="1:43" s="14" customFormat="1" ht="12.75" customHeight="1" x14ac:dyDescent="0.2">
      <c r="A25" s="178" t="s">
        <v>111</v>
      </c>
      <c r="B25" s="178"/>
      <c r="C25" s="204">
        <f>E29</f>
        <v>52.4</v>
      </c>
      <c r="D25" s="204"/>
      <c r="E25" s="204">
        <v>45.4</v>
      </c>
      <c r="F25" s="204"/>
      <c r="G25" s="204">
        <v>27.5</v>
      </c>
      <c r="H25" s="204"/>
      <c r="I25" s="204">
        <v>13.2</v>
      </c>
      <c r="J25" s="204"/>
      <c r="K25" s="204">
        <v>6</v>
      </c>
      <c r="L25" s="204"/>
      <c r="M25" s="204">
        <f>O29</f>
        <v>13.2</v>
      </c>
      <c r="N25" s="204"/>
      <c r="O25" s="205">
        <v>0</v>
      </c>
      <c r="P25" s="186"/>
      <c r="Q25" s="186"/>
      <c r="R25" s="178"/>
      <c r="S25" s="178"/>
      <c r="T25" s="178"/>
      <c r="U25" s="178" t="s">
        <v>111</v>
      </c>
      <c r="V25" s="186"/>
      <c r="W25" s="204">
        <f>Y29</f>
        <v>70.7</v>
      </c>
      <c r="X25" s="204"/>
      <c r="Y25" s="204">
        <v>50.6</v>
      </c>
      <c r="Z25" s="204"/>
      <c r="AA25" s="204">
        <v>28.6</v>
      </c>
      <c r="AB25" s="204"/>
      <c r="AC25" s="204">
        <v>17.2</v>
      </c>
      <c r="AD25" s="204"/>
      <c r="AE25" s="204">
        <v>9.8000000000000007</v>
      </c>
      <c r="AF25" s="204"/>
      <c r="AG25" s="204">
        <f>AI29</f>
        <v>17.2</v>
      </c>
      <c r="AH25" s="204"/>
      <c r="AI25" s="205">
        <v>0</v>
      </c>
      <c r="AJ25" s="38"/>
    </row>
    <row r="26" spans="1:43" s="14" customFormat="1" ht="12.75" customHeight="1" x14ac:dyDescent="0.2">
      <c r="A26" s="178" t="s">
        <v>128</v>
      </c>
      <c r="B26" s="178"/>
      <c r="C26" s="206">
        <v>-0.2</v>
      </c>
      <c r="D26" s="206"/>
      <c r="E26" s="203">
        <v>0</v>
      </c>
      <c r="F26" s="206"/>
      <c r="G26" s="206">
        <v>-0.2</v>
      </c>
      <c r="H26" s="206"/>
      <c r="I26" s="206">
        <v>0</v>
      </c>
      <c r="J26" s="206"/>
      <c r="K26" s="206">
        <v>0</v>
      </c>
      <c r="L26" s="206"/>
      <c r="M26" s="206">
        <f>SUM(C26:K26)</f>
        <v>-0.4</v>
      </c>
      <c r="N26" s="206"/>
      <c r="O26" s="206">
        <v>0</v>
      </c>
      <c r="P26" s="186"/>
      <c r="Q26" s="186"/>
      <c r="R26" s="178"/>
      <c r="S26" s="178"/>
      <c r="T26" s="178"/>
      <c r="U26" s="178" t="s">
        <v>128</v>
      </c>
      <c r="V26" s="186"/>
      <c r="W26" s="203">
        <v>-3.5</v>
      </c>
      <c r="X26" s="206"/>
      <c r="Y26" s="203">
        <v>-0.8</v>
      </c>
      <c r="Z26" s="206"/>
      <c r="AA26" s="203">
        <v>-0.8</v>
      </c>
      <c r="AB26" s="206"/>
      <c r="AC26" s="203">
        <v>-0.7</v>
      </c>
      <c r="AD26" s="206"/>
      <c r="AE26" s="203">
        <v>0</v>
      </c>
      <c r="AF26" s="206"/>
      <c r="AG26" s="206">
        <f>SUM(W26:AC26)</f>
        <v>-5.8</v>
      </c>
      <c r="AH26" s="206"/>
      <c r="AI26" s="186">
        <v>0</v>
      </c>
      <c r="AJ26" s="38"/>
    </row>
    <row r="27" spans="1:43" s="14" customFormat="1" ht="12.75" customHeight="1" x14ac:dyDescent="0.2">
      <c r="A27" s="178" t="s">
        <v>112</v>
      </c>
      <c r="B27" s="178"/>
      <c r="C27" s="203">
        <f>Property!G23</f>
        <v>5.3</v>
      </c>
      <c r="D27" s="203"/>
      <c r="E27" s="203">
        <v>6.6</v>
      </c>
      <c r="F27" s="203"/>
      <c r="G27" s="203">
        <v>18.100000000000001</v>
      </c>
      <c r="H27" s="203"/>
      <c r="I27" s="203">
        <v>14.3</v>
      </c>
      <c r="J27" s="203"/>
      <c r="K27" s="203">
        <v>7.2</v>
      </c>
      <c r="L27" s="203"/>
      <c r="M27" s="206">
        <f>SUM(C27:I27)</f>
        <v>44.3</v>
      </c>
      <c r="N27" s="203"/>
      <c r="O27" s="203">
        <v>13.2</v>
      </c>
      <c r="P27" s="186"/>
      <c r="Q27" s="186"/>
      <c r="R27" s="178"/>
      <c r="S27" s="178"/>
      <c r="T27" s="178"/>
      <c r="U27" s="178" t="s">
        <v>112</v>
      </c>
      <c r="V27" s="186"/>
      <c r="W27" s="203">
        <f>Energy!G23</f>
        <v>25.3</v>
      </c>
      <c r="X27" s="203"/>
      <c r="Y27" s="203">
        <v>20.7</v>
      </c>
      <c r="Z27" s="203"/>
      <c r="AA27" s="203">
        <v>22.8</v>
      </c>
      <c r="AB27" s="203"/>
      <c r="AC27" s="203">
        <v>12.1</v>
      </c>
      <c r="AD27" s="203"/>
      <c r="AE27" s="203">
        <v>7.4</v>
      </c>
      <c r="AF27" s="203"/>
      <c r="AG27" s="206">
        <f>SUM(W27:AC27)</f>
        <v>80.900000000000006</v>
      </c>
      <c r="AH27" s="203"/>
      <c r="AI27" s="186">
        <v>17.2</v>
      </c>
      <c r="AJ27" s="38"/>
    </row>
    <row r="28" spans="1:43" s="14" customFormat="1" ht="12.75" customHeight="1" x14ac:dyDescent="0.25">
      <c r="A28" s="178" t="s">
        <v>140</v>
      </c>
      <c r="B28" s="178"/>
      <c r="C28" s="203">
        <v>-0.1</v>
      </c>
      <c r="D28" s="203"/>
      <c r="E28" s="203">
        <v>0.4</v>
      </c>
      <c r="F28" s="203"/>
      <c r="G28" s="203">
        <v>0</v>
      </c>
      <c r="H28" s="203"/>
      <c r="I28" s="203">
        <v>0</v>
      </c>
      <c r="J28" s="203"/>
      <c r="K28" s="203">
        <v>0</v>
      </c>
      <c r="L28" s="203"/>
      <c r="M28" s="206">
        <f>SUM(C28:K28)</f>
        <v>0.3</v>
      </c>
      <c r="N28" s="203"/>
      <c r="O28" s="203">
        <v>0</v>
      </c>
      <c r="P28" s="186"/>
      <c r="Q28" s="186"/>
      <c r="R28" s="178"/>
      <c r="S28" s="178"/>
      <c r="T28" s="178"/>
      <c r="U28" s="178" t="s">
        <v>140</v>
      </c>
      <c r="V28" s="186"/>
      <c r="W28" s="203">
        <v>0</v>
      </c>
      <c r="X28" s="203"/>
      <c r="Y28" s="203">
        <v>0.2</v>
      </c>
      <c r="Z28" s="203"/>
      <c r="AA28" s="203">
        <v>0</v>
      </c>
      <c r="AB28" s="203"/>
      <c r="AC28" s="203">
        <v>0</v>
      </c>
      <c r="AD28" s="203"/>
      <c r="AE28" s="203">
        <v>0</v>
      </c>
      <c r="AF28" s="203"/>
      <c r="AG28" s="206">
        <f>SUM(W28:AC28)</f>
        <v>0.2</v>
      </c>
      <c r="AH28" s="203"/>
      <c r="AI28" s="186">
        <v>0</v>
      </c>
      <c r="AJ28" s="38"/>
      <c r="AO28" s="155"/>
      <c r="AP28" s="155"/>
      <c r="AQ28" s="155"/>
    </row>
    <row r="29" spans="1:43" s="14" customFormat="1" ht="17.25" customHeight="1" thickBot="1" x14ac:dyDescent="0.25">
      <c r="A29" s="178" t="s">
        <v>110</v>
      </c>
      <c r="B29" s="178"/>
      <c r="C29" s="207">
        <f>SUM(C25:C28)</f>
        <v>57.4</v>
      </c>
      <c r="D29" s="207"/>
      <c r="E29" s="207">
        <v>52.4</v>
      </c>
      <c r="F29" s="207"/>
      <c r="G29" s="207">
        <v>45.4</v>
      </c>
      <c r="H29" s="207"/>
      <c r="I29" s="207">
        <v>27.5</v>
      </c>
      <c r="J29" s="207"/>
      <c r="K29" s="207">
        <v>13.2</v>
      </c>
      <c r="L29" s="207"/>
      <c r="M29" s="207">
        <f>SUM(M25:M28)</f>
        <v>57.4</v>
      </c>
      <c r="N29" s="207"/>
      <c r="O29" s="207">
        <f>SUM(O25:O28)</f>
        <v>13.2</v>
      </c>
      <c r="P29" s="186"/>
      <c r="Q29" s="186"/>
      <c r="R29" s="178"/>
      <c r="S29" s="178"/>
      <c r="T29" s="178"/>
      <c r="U29" s="178" t="s">
        <v>110</v>
      </c>
      <c r="V29" s="186"/>
      <c r="W29" s="207">
        <f>SUM(W25:W28)</f>
        <v>92.5</v>
      </c>
      <c r="X29" s="207"/>
      <c r="Y29" s="207">
        <v>70.7</v>
      </c>
      <c r="Z29" s="207"/>
      <c r="AA29" s="207">
        <v>50.6</v>
      </c>
      <c r="AB29" s="207"/>
      <c r="AC29" s="207">
        <v>28.6</v>
      </c>
      <c r="AD29" s="207"/>
      <c r="AE29" s="207">
        <v>17.2</v>
      </c>
      <c r="AF29" s="207"/>
      <c r="AG29" s="207">
        <f>SUM(AG25:AG28)</f>
        <v>92.5</v>
      </c>
      <c r="AH29" s="207"/>
      <c r="AI29" s="207">
        <f>SUM(AI25:AI28)</f>
        <v>17.2</v>
      </c>
      <c r="AO29" s="9"/>
      <c r="AP29" s="157"/>
      <c r="AQ29" s="9" t="s">
        <v>79</v>
      </c>
    </row>
    <row r="30" spans="1:43" s="14" customFormat="1" ht="6.75" customHeight="1" x14ac:dyDescent="0.2">
      <c r="A30" s="178"/>
      <c r="B30" s="178"/>
      <c r="C30" s="203"/>
      <c r="D30" s="203"/>
      <c r="E30" s="203"/>
      <c r="F30" s="203"/>
      <c r="G30" s="203"/>
      <c r="H30" s="203"/>
      <c r="I30" s="203"/>
      <c r="J30" s="203"/>
      <c r="K30" s="203"/>
      <c r="L30" s="203"/>
      <c r="M30" s="203"/>
      <c r="N30" s="203"/>
      <c r="O30" s="203"/>
      <c r="P30" s="186"/>
      <c r="Q30" s="186"/>
      <c r="R30" s="178"/>
      <c r="S30" s="178"/>
      <c r="T30" s="178"/>
      <c r="U30" s="178"/>
      <c r="V30" s="186"/>
      <c r="W30" s="203"/>
      <c r="X30" s="203"/>
      <c r="Y30" s="203"/>
      <c r="Z30" s="203"/>
      <c r="AA30" s="203"/>
      <c r="AB30" s="203"/>
      <c r="AC30" s="203"/>
      <c r="AD30" s="203"/>
      <c r="AE30" s="203"/>
      <c r="AF30" s="203"/>
      <c r="AG30" s="203"/>
      <c r="AH30" s="203"/>
      <c r="AI30" s="186"/>
      <c r="AO30" s="9"/>
      <c r="AP30" s="148"/>
      <c r="AQ30" s="9">
        <v>2006</v>
      </c>
    </row>
    <row r="31" spans="1:43" s="14" customFormat="1" ht="14.25" x14ac:dyDescent="0.2">
      <c r="A31" s="178" t="s">
        <v>26</v>
      </c>
      <c r="B31" s="178"/>
      <c r="C31" s="204">
        <f>Property!G19</f>
        <v>56.6</v>
      </c>
      <c r="D31" s="204"/>
      <c r="E31" s="204">
        <v>68.099999999999994</v>
      </c>
      <c r="F31" s="204"/>
      <c r="G31" s="204">
        <v>66.2</v>
      </c>
      <c r="H31" s="204"/>
      <c r="I31" s="204">
        <v>57.3</v>
      </c>
      <c r="J31" s="204"/>
      <c r="K31" s="204">
        <v>40.5</v>
      </c>
      <c r="L31" s="204"/>
      <c r="M31" s="204" t="e">
        <f>Property!#REF!</f>
        <v>#REF!</v>
      </c>
      <c r="N31" s="204"/>
      <c r="O31" s="204">
        <f>Property!S19</f>
        <v>218.8</v>
      </c>
      <c r="P31" s="186"/>
      <c r="Q31" s="186"/>
      <c r="R31" s="178"/>
      <c r="S31" s="178"/>
      <c r="T31" s="178"/>
      <c r="U31" s="178" t="s">
        <v>26</v>
      </c>
      <c r="V31" s="186"/>
      <c r="W31" s="204">
        <f>Energy!G19</f>
        <v>40.799999999999997</v>
      </c>
      <c r="X31" s="204"/>
      <c r="Y31" s="204">
        <v>51</v>
      </c>
      <c r="Z31" s="204"/>
      <c r="AA31" s="204">
        <v>51.6</v>
      </c>
      <c r="AB31" s="204"/>
      <c r="AC31" s="204">
        <v>52.1</v>
      </c>
      <c r="AD31" s="204"/>
      <c r="AE31" s="204">
        <v>45</v>
      </c>
      <c r="AF31" s="204"/>
      <c r="AG31" s="204" t="e">
        <f>Energy!#REF!</f>
        <v>#REF!</v>
      </c>
      <c r="AH31" s="204"/>
      <c r="AI31" s="204">
        <f>Energy!S19</f>
        <v>203.1</v>
      </c>
      <c r="AO31" s="76"/>
      <c r="AP31" s="64"/>
      <c r="AQ31" s="76"/>
    </row>
    <row r="32" spans="1:43" ht="6.75" customHeight="1" x14ac:dyDescent="0.2">
      <c r="A32" s="178"/>
      <c r="B32" s="178"/>
      <c r="C32" s="178"/>
      <c r="D32" s="178"/>
      <c r="E32" s="178"/>
      <c r="F32" s="178"/>
      <c r="G32" s="178"/>
      <c r="H32" s="178"/>
      <c r="I32" s="178"/>
      <c r="J32" s="178"/>
      <c r="K32" s="178"/>
      <c r="L32" s="178"/>
      <c r="M32" s="178"/>
      <c r="N32" s="178"/>
      <c r="O32" s="178"/>
      <c r="P32" s="163"/>
      <c r="Q32" s="163"/>
      <c r="R32" s="178"/>
      <c r="S32" s="178"/>
      <c r="T32" s="178"/>
      <c r="U32" s="178"/>
      <c r="V32" s="186"/>
      <c r="W32" s="178"/>
      <c r="X32" s="178"/>
      <c r="Y32" s="178"/>
      <c r="Z32" s="178"/>
      <c r="AA32" s="178"/>
      <c r="AB32" s="178"/>
      <c r="AC32" s="178"/>
      <c r="AD32" s="178"/>
      <c r="AE32" s="178"/>
      <c r="AF32" s="178"/>
      <c r="AG32" s="178"/>
      <c r="AH32" s="178"/>
      <c r="AI32" s="163"/>
      <c r="AQ32" s="9">
        <v>20.3</v>
      </c>
    </row>
    <row r="33" spans="1:43" ht="14.25" x14ac:dyDescent="0.2">
      <c r="A33" s="178" t="s">
        <v>130</v>
      </c>
      <c r="B33" s="178"/>
      <c r="C33" s="208">
        <f>(C27)/C31</f>
        <v>9.4E-2</v>
      </c>
      <c r="D33" s="208"/>
      <c r="E33" s="208">
        <v>9.7000000000000003E-2</v>
      </c>
      <c r="F33" s="208"/>
      <c r="G33" s="208">
        <v>0.27300000000000002</v>
      </c>
      <c r="H33" s="208"/>
      <c r="I33" s="208">
        <v>0.25</v>
      </c>
      <c r="J33" s="208"/>
      <c r="K33" s="208">
        <v>0.17799999999999999</v>
      </c>
      <c r="L33" s="208"/>
      <c r="M33" s="208" t="e">
        <f>(M27)/M31</f>
        <v>#REF!</v>
      </c>
      <c r="N33" s="208"/>
      <c r="O33" s="208">
        <f>(O27)/O31</f>
        <v>0.06</v>
      </c>
      <c r="P33" s="163"/>
      <c r="Q33" s="163"/>
      <c r="R33" s="178"/>
      <c r="S33" s="178"/>
      <c r="T33" s="178"/>
      <c r="U33" s="178" t="s">
        <v>130</v>
      </c>
      <c r="V33" s="186"/>
      <c r="W33" s="208">
        <f>(W27)/W31</f>
        <v>0.62</v>
      </c>
      <c r="X33" s="208"/>
      <c r="Y33" s="208">
        <v>0.40600000000000003</v>
      </c>
      <c r="Z33" s="208"/>
      <c r="AA33" s="208">
        <v>0.442</v>
      </c>
      <c r="AB33" s="208"/>
      <c r="AC33" s="208">
        <v>0.23200000000000001</v>
      </c>
      <c r="AD33" s="208"/>
      <c r="AE33" s="208">
        <v>0.16400000000000001</v>
      </c>
      <c r="AF33" s="208"/>
      <c r="AG33" s="208" t="e">
        <f>(AG27)/AG31</f>
        <v>#REF!</v>
      </c>
      <c r="AH33" s="208"/>
      <c r="AI33" s="208">
        <f>(AI27)/AI31</f>
        <v>8.5000000000000006E-2</v>
      </c>
      <c r="AO33" s="1109"/>
      <c r="AP33" s="1109"/>
      <c r="AQ33" s="106">
        <v>0</v>
      </c>
    </row>
    <row r="34" spans="1:43" ht="14.25" x14ac:dyDescent="0.2">
      <c r="A34" s="178"/>
      <c r="B34" s="178"/>
      <c r="C34" s="208"/>
      <c r="D34" s="208"/>
      <c r="E34" s="163"/>
      <c r="F34" s="208"/>
      <c r="G34" s="208"/>
      <c r="H34" s="208"/>
      <c r="I34" s="208"/>
      <c r="J34" s="208"/>
      <c r="K34" s="208"/>
      <c r="L34" s="208"/>
      <c r="M34" s="208"/>
      <c r="N34" s="208"/>
      <c r="O34" s="208"/>
      <c r="P34" s="163"/>
      <c r="Q34" s="163"/>
      <c r="R34" s="178"/>
      <c r="S34" s="178"/>
      <c r="T34" s="178"/>
      <c r="U34" s="178"/>
      <c r="V34" s="186"/>
      <c r="W34" s="208"/>
      <c r="X34" s="208"/>
      <c r="Y34" s="163"/>
      <c r="Z34" s="208"/>
      <c r="AA34" s="208"/>
      <c r="AB34" s="208"/>
      <c r="AC34" s="208"/>
      <c r="AD34" s="208"/>
      <c r="AE34" s="208"/>
      <c r="AF34" s="208"/>
      <c r="AG34" s="208"/>
      <c r="AH34" s="208"/>
      <c r="AI34" s="163"/>
      <c r="AO34" s="1113"/>
      <c r="AP34" s="1113"/>
      <c r="AQ34" s="153">
        <v>18.8</v>
      </c>
    </row>
    <row r="35" spans="1:43" ht="14.25" x14ac:dyDescent="0.2">
      <c r="A35" s="178"/>
      <c r="B35" s="178"/>
      <c r="C35" s="178"/>
      <c r="D35" s="178"/>
      <c r="E35" s="163"/>
      <c r="F35" s="178"/>
      <c r="G35" s="178"/>
      <c r="H35" s="178"/>
      <c r="I35" s="178"/>
      <c r="J35" s="178"/>
      <c r="K35" s="178"/>
      <c r="L35" s="178"/>
      <c r="M35" s="178"/>
      <c r="N35" s="178"/>
      <c r="O35" s="178"/>
      <c r="P35" s="163"/>
      <c r="Q35" s="163"/>
      <c r="R35" s="178"/>
      <c r="S35" s="178"/>
      <c r="T35" s="178"/>
      <c r="U35" s="178"/>
      <c r="V35" s="186"/>
      <c r="W35" s="209"/>
      <c r="X35" s="178"/>
      <c r="Y35" s="163"/>
      <c r="Z35" s="178"/>
      <c r="AA35" s="209"/>
      <c r="AB35" s="178"/>
      <c r="AC35" s="209"/>
      <c r="AD35" s="178"/>
      <c r="AE35" s="209"/>
      <c r="AF35" s="178"/>
      <c r="AG35" s="178"/>
      <c r="AH35" s="178"/>
      <c r="AI35" s="163"/>
      <c r="AO35" s="1110"/>
      <c r="AP35" s="1110"/>
      <c r="AQ35" s="156">
        <v>0</v>
      </c>
    </row>
    <row r="36" spans="1:43" ht="15.75" thickBot="1" x14ac:dyDescent="0.3">
      <c r="A36" s="178"/>
      <c r="B36" s="178"/>
      <c r="C36" s="201" t="s">
        <v>79</v>
      </c>
      <c r="D36" s="201"/>
      <c r="E36" s="201" t="s">
        <v>123</v>
      </c>
      <c r="F36" s="201"/>
      <c r="G36" s="201" t="s">
        <v>122</v>
      </c>
      <c r="H36" s="201"/>
      <c r="I36" s="201" t="s">
        <v>121</v>
      </c>
      <c r="J36" s="201"/>
      <c r="K36" s="201" t="s">
        <v>79</v>
      </c>
      <c r="L36" s="201"/>
      <c r="M36" s="169" t="s">
        <v>78</v>
      </c>
      <c r="N36" s="201"/>
      <c r="O36" s="169" t="s">
        <v>78</v>
      </c>
      <c r="P36" s="163"/>
      <c r="Q36" s="163"/>
      <c r="R36" s="178"/>
      <c r="S36" s="178"/>
      <c r="T36" s="178"/>
      <c r="U36" s="178"/>
      <c r="V36" s="186"/>
      <c r="W36" s="201" t="s">
        <v>79</v>
      </c>
      <c r="X36" s="201"/>
      <c r="Y36" s="201" t="s">
        <v>123</v>
      </c>
      <c r="Z36" s="201"/>
      <c r="AA36" s="201" t="s">
        <v>122</v>
      </c>
      <c r="AB36" s="201"/>
      <c r="AC36" s="201" t="s">
        <v>121</v>
      </c>
      <c r="AD36" s="201"/>
      <c r="AE36" s="201" t="s">
        <v>79</v>
      </c>
      <c r="AF36" s="201"/>
      <c r="AG36" s="169" t="s">
        <v>78</v>
      </c>
      <c r="AH36" s="201"/>
      <c r="AI36" s="169" t="s">
        <v>78</v>
      </c>
      <c r="AO36" s="1111"/>
      <c r="AP36" s="1111"/>
      <c r="AQ36" s="154">
        <v>39.1</v>
      </c>
    </row>
    <row r="37" spans="1:43" ht="15" x14ac:dyDescent="0.25">
      <c r="A37" s="170" t="s">
        <v>50</v>
      </c>
      <c r="B37" s="170"/>
      <c r="C37" s="176">
        <v>2007</v>
      </c>
      <c r="D37" s="176"/>
      <c r="E37" s="176">
        <v>2007</v>
      </c>
      <c r="F37" s="176"/>
      <c r="G37" s="176">
        <v>2007</v>
      </c>
      <c r="H37" s="176"/>
      <c r="I37" s="176">
        <v>2007</v>
      </c>
      <c r="J37" s="176"/>
      <c r="K37" s="176">
        <v>2006</v>
      </c>
      <c r="L37" s="176"/>
      <c r="M37" s="202">
        <v>2007</v>
      </c>
      <c r="N37" s="176"/>
      <c r="O37" s="202">
        <v>2006</v>
      </c>
      <c r="P37" s="163"/>
      <c r="Q37" s="163"/>
      <c r="R37" s="170"/>
      <c r="S37" s="170"/>
      <c r="T37" s="178"/>
      <c r="U37" s="170" t="s">
        <v>51</v>
      </c>
      <c r="V37" s="186"/>
      <c r="W37" s="176">
        <v>2007</v>
      </c>
      <c r="X37" s="176"/>
      <c r="Y37" s="176">
        <v>2007</v>
      </c>
      <c r="Z37" s="176"/>
      <c r="AA37" s="176">
        <v>2007</v>
      </c>
      <c r="AB37" s="176"/>
      <c r="AC37" s="176">
        <v>2007</v>
      </c>
      <c r="AD37" s="176"/>
      <c r="AE37" s="176">
        <v>2006</v>
      </c>
      <c r="AF37" s="176"/>
      <c r="AG37" s="202">
        <v>2007</v>
      </c>
      <c r="AH37" s="176"/>
      <c r="AI37" s="202">
        <v>2006</v>
      </c>
      <c r="AO37" s="1112"/>
      <c r="AP37" s="1112"/>
      <c r="AQ37" s="105"/>
    </row>
    <row r="38" spans="1:43" ht="6.75" customHeight="1" x14ac:dyDescent="0.2">
      <c r="A38" s="178"/>
      <c r="B38" s="178"/>
      <c r="C38" s="203"/>
      <c r="D38" s="203"/>
      <c r="E38" s="203"/>
      <c r="F38" s="203"/>
      <c r="G38" s="203"/>
      <c r="H38" s="203"/>
      <c r="I38" s="203"/>
      <c r="J38" s="203"/>
      <c r="K38" s="203"/>
      <c r="L38" s="203"/>
      <c r="M38" s="203"/>
      <c r="N38" s="203"/>
      <c r="O38" s="203"/>
      <c r="P38" s="163"/>
      <c r="Q38" s="163"/>
      <c r="R38" s="178"/>
      <c r="S38" s="178"/>
      <c r="T38" s="178"/>
      <c r="U38" s="178"/>
      <c r="V38" s="186"/>
      <c r="W38" s="203"/>
      <c r="X38" s="203"/>
      <c r="Y38" s="163"/>
      <c r="Z38" s="203"/>
      <c r="AA38" s="203"/>
      <c r="AB38" s="203"/>
      <c r="AC38" s="203"/>
      <c r="AD38" s="203"/>
      <c r="AE38" s="203"/>
      <c r="AF38" s="203"/>
      <c r="AG38" s="203"/>
      <c r="AH38" s="203"/>
      <c r="AI38" s="163"/>
      <c r="AO38" s="14"/>
      <c r="AP38" s="14"/>
      <c r="AQ38" s="14">
        <v>99</v>
      </c>
    </row>
    <row r="39" spans="1:43" s="14" customFormat="1" ht="14.25" x14ac:dyDescent="0.2">
      <c r="A39" s="178" t="s">
        <v>111</v>
      </c>
      <c r="B39" s="178"/>
      <c r="C39" s="204">
        <f>E43</f>
        <v>31.8</v>
      </c>
      <c r="D39" s="204"/>
      <c r="E39" s="204">
        <v>23.8</v>
      </c>
      <c r="F39" s="204"/>
      <c r="G39" s="204">
        <v>13.7</v>
      </c>
      <c r="H39" s="204"/>
      <c r="I39" s="204">
        <v>8.6999999999999993</v>
      </c>
      <c r="J39" s="204"/>
      <c r="K39" s="204">
        <v>4.5</v>
      </c>
      <c r="L39" s="204"/>
      <c r="M39" s="204">
        <f>O43</f>
        <v>8.6999999999999993</v>
      </c>
      <c r="N39" s="204"/>
      <c r="O39" s="205">
        <v>0</v>
      </c>
      <c r="P39" s="186"/>
      <c r="Q39" s="186"/>
      <c r="R39" s="178"/>
      <c r="S39" s="178"/>
      <c r="T39" s="178"/>
      <c r="U39" s="178" t="s">
        <v>111</v>
      </c>
      <c r="V39" s="186"/>
      <c r="W39" s="210">
        <f>Y43</f>
        <v>2.2999999999999998</v>
      </c>
      <c r="X39" s="204"/>
      <c r="Y39" s="210">
        <v>1.4</v>
      </c>
      <c r="Z39" s="204"/>
      <c r="AA39" s="210">
        <v>0.3</v>
      </c>
      <c r="AB39" s="204"/>
      <c r="AC39" s="205">
        <v>0</v>
      </c>
      <c r="AD39" s="204"/>
      <c r="AE39" s="205">
        <v>0</v>
      </c>
      <c r="AF39" s="204"/>
      <c r="AG39" s="205">
        <v>0</v>
      </c>
      <c r="AH39" s="204"/>
      <c r="AI39" s="205">
        <v>0</v>
      </c>
      <c r="AO39" s="1109"/>
      <c r="AP39" s="1109"/>
      <c r="AQ39" s="106"/>
    </row>
    <row r="40" spans="1:43" s="14" customFormat="1" ht="14.25" x14ac:dyDescent="0.2">
      <c r="A40" s="178" t="s">
        <v>128</v>
      </c>
      <c r="B40" s="178"/>
      <c r="C40" s="206">
        <v>-2.1</v>
      </c>
      <c r="D40" s="206"/>
      <c r="E40" s="203">
        <v>-1.1000000000000001</v>
      </c>
      <c r="F40" s="206"/>
      <c r="G40" s="203">
        <v>-0.2</v>
      </c>
      <c r="H40" s="206"/>
      <c r="I40" s="203">
        <v>-0.3</v>
      </c>
      <c r="J40" s="206"/>
      <c r="K40" s="203">
        <v>0</v>
      </c>
      <c r="L40" s="206"/>
      <c r="M40" s="206">
        <f>SUM(C40:I40)</f>
        <v>-3.7</v>
      </c>
      <c r="N40" s="206"/>
      <c r="O40" s="203">
        <v>0</v>
      </c>
      <c r="P40" s="186"/>
      <c r="Q40" s="186"/>
      <c r="R40" s="178"/>
      <c r="S40" s="178"/>
      <c r="T40" s="178"/>
      <c r="U40" s="178" t="s">
        <v>128</v>
      </c>
      <c r="V40" s="186"/>
      <c r="W40" s="203">
        <v>0</v>
      </c>
      <c r="X40" s="206"/>
      <c r="Y40" s="203">
        <v>0</v>
      </c>
      <c r="Z40" s="206"/>
      <c r="AA40" s="203">
        <v>0</v>
      </c>
      <c r="AB40" s="206"/>
      <c r="AC40" s="203">
        <v>0</v>
      </c>
      <c r="AD40" s="206"/>
      <c r="AE40" s="203">
        <v>0</v>
      </c>
      <c r="AF40" s="206"/>
      <c r="AG40" s="203">
        <v>0</v>
      </c>
      <c r="AH40" s="206"/>
      <c r="AI40" s="186">
        <v>0</v>
      </c>
      <c r="AO40" s="9"/>
      <c r="AP40" s="9"/>
      <c r="AQ40" s="9">
        <v>0.18989898989899001</v>
      </c>
    </row>
    <row r="41" spans="1:43" s="14" customFormat="1" ht="14.25" x14ac:dyDescent="0.2">
      <c r="A41" s="178" t="s">
        <v>112</v>
      </c>
      <c r="B41" s="178"/>
      <c r="C41" s="203">
        <f>Marine!G23</f>
        <v>3.9</v>
      </c>
      <c r="D41" s="203"/>
      <c r="E41" s="203">
        <v>8.9</v>
      </c>
      <c r="F41" s="203"/>
      <c r="G41" s="203">
        <v>10.3</v>
      </c>
      <c r="H41" s="203"/>
      <c r="I41" s="203">
        <v>5.3</v>
      </c>
      <c r="J41" s="203"/>
      <c r="K41" s="203">
        <v>4.2</v>
      </c>
      <c r="L41" s="203"/>
      <c r="M41" s="206">
        <f>SUM(C41:I41)</f>
        <v>28.4</v>
      </c>
      <c r="N41" s="203"/>
      <c r="O41" s="203">
        <v>8.6999999999999993</v>
      </c>
      <c r="P41" s="186"/>
      <c r="Q41" s="186"/>
      <c r="R41" s="178"/>
      <c r="S41" s="178"/>
      <c r="T41" s="178"/>
      <c r="U41" s="178" t="s">
        <v>112</v>
      </c>
      <c r="V41" s="186"/>
      <c r="W41" s="211">
        <f>Aviation!G23</f>
        <v>0.5</v>
      </c>
      <c r="X41" s="203"/>
      <c r="Y41" s="211">
        <v>0.9</v>
      </c>
      <c r="Z41" s="203"/>
      <c r="AA41" s="211">
        <v>1.1000000000000001</v>
      </c>
      <c r="AB41" s="203"/>
      <c r="AC41" s="211">
        <v>0.3</v>
      </c>
      <c r="AD41" s="203"/>
      <c r="AE41" s="211">
        <v>0</v>
      </c>
      <c r="AF41" s="203"/>
      <c r="AG41" s="206">
        <f>SUM(W41:AC41)</f>
        <v>2.8</v>
      </c>
      <c r="AH41" s="203"/>
      <c r="AI41" s="186">
        <v>0</v>
      </c>
      <c r="AO41" s="9"/>
      <c r="AP41" s="9"/>
      <c r="AQ41" s="9">
        <v>0.96899999999999997</v>
      </c>
    </row>
    <row r="42" spans="1:43" s="14" customFormat="1" ht="14.25" x14ac:dyDescent="0.2">
      <c r="A42" s="178" t="s">
        <v>140</v>
      </c>
      <c r="B42" s="178"/>
      <c r="C42" s="203">
        <v>-0.1</v>
      </c>
      <c r="D42" s="203"/>
      <c r="E42" s="203">
        <v>0.2</v>
      </c>
      <c r="F42" s="203"/>
      <c r="G42" s="203">
        <v>0</v>
      </c>
      <c r="H42" s="203"/>
      <c r="I42" s="203">
        <v>0</v>
      </c>
      <c r="J42" s="203"/>
      <c r="K42" s="203">
        <v>0</v>
      </c>
      <c r="L42" s="203"/>
      <c r="M42" s="206">
        <f>SUM(C42:I42)</f>
        <v>0.1</v>
      </c>
      <c r="N42" s="203"/>
      <c r="O42" s="203">
        <v>0</v>
      </c>
      <c r="P42" s="186"/>
      <c r="Q42" s="186"/>
      <c r="R42" s="178"/>
      <c r="S42" s="178"/>
      <c r="T42" s="178"/>
      <c r="U42" s="178" t="s">
        <v>140</v>
      </c>
      <c r="V42" s="186"/>
      <c r="W42" s="211">
        <v>-0.1</v>
      </c>
      <c r="X42" s="203"/>
      <c r="Y42" s="211">
        <v>0</v>
      </c>
      <c r="Z42" s="203"/>
      <c r="AA42" s="203">
        <v>0</v>
      </c>
      <c r="AB42" s="203"/>
      <c r="AC42" s="203">
        <v>0</v>
      </c>
      <c r="AD42" s="203"/>
      <c r="AE42" s="203">
        <v>0</v>
      </c>
      <c r="AF42" s="203"/>
      <c r="AG42" s="206">
        <f>SUM(W42:AC42)</f>
        <v>-0.1</v>
      </c>
      <c r="AH42" s="203"/>
      <c r="AI42" s="186">
        <v>0</v>
      </c>
    </row>
    <row r="43" spans="1:43" s="14" customFormat="1" ht="17.25" customHeight="1" thickBot="1" x14ac:dyDescent="0.25">
      <c r="A43" s="178" t="s">
        <v>110</v>
      </c>
      <c r="B43" s="178"/>
      <c r="C43" s="207">
        <f>SUM(C39:C42)</f>
        <v>33.5</v>
      </c>
      <c r="D43" s="207"/>
      <c r="E43" s="207">
        <v>31.8</v>
      </c>
      <c r="F43" s="207"/>
      <c r="G43" s="207">
        <v>23.8</v>
      </c>
      <c r="H43" s="207"/>
      <c r="I43" s="207">
        <v>13.7</v>
      </c>
      <c r="J43" s="207"/>
      <c r="K43" s="207">
        <v>8.6999999999999993</v>
      </c>
      <c r="L43" s="207"/>
      <c r="M43" s="207">
        <f>SUM(M39:M42)</f>
        <v>33.5</v>
      </c>
      <c r="N43" s="207"/>
      <c r="O43" s="207">
        <f>SUM(O39:O42)</f>
        <v>8.6999999999999993</v>
      </c>
      <c r="P43" s="186"/>
      <c r="Q43" s="186"/>
      <c r="R43" s="178"/>
      <c r="S43" s="178"/>
      <c r="T43" s="178"/>
      <c r="U43" s="178" t="s">
        <v>110</v>
      </c>
      <c r="V43" s="186"/>
      <c r="W43" s="212">
        <f>SUM(W39:W42)</f>
        <v>2.7</v>
      </c>
      <c r="X43" s="207"/>
      <c r="Y43" s="212">
        <f>SUM(Y39:Y41)</f>
        <v>2.2999999999999998</v>
      </c>
      <c r="Z43" s="207"/>
      <c r="AA43" s="212">
        <v>1.4</v>
      </c>
      <c r="AB43" s="207"/>
      <c r="AC43" s="212">
        <v>0.3</v>
      </c>
      <c r="AD43" s="207"/>
      <c r="AE43" s="213">
        <v>0</v>
      </c>
      <c r="AF43" s="207"/>
      <c r="AG43" s="207">
        <f>SUM(AG39:AG42)</f>
        <v>2.7</v>
      </c>
      <c r="AH43" s="207"/>
      <c r="AI43" s="207">
        <v>0</v>
      </c>
    </row>
    <row r="44" spans="1:43" s="14" customFormat="1" ht="6.75" customHeight="1" x14ac:dyDescent="0.2">
      <c r="A44" s="178"/>
      <c r="B44" s="178"/>
      <c r="C44" s="203"/>
      <c r="D44" s="203"/>
      <c r="E44" s="203"/>
      <c r="F44" s="203"/>
      <c r="G44" s="203"/>
      <c r="H44" s="203"/>
      <c r="I44" s="203"/>
      <c r="J44" s="203"/>
      <c r="K44" s="203"/>
      <c r="L44" s="203"/>
      <c r="M44" s="203"/>
      <c r="N44" s="203"/>
      <c r="O44" s="203"/>
      <c r="P44" s="186"/>
      <c r="Q44" s="186"/>
      <c r="R44" s="178"/>
      <c r="S44" s="178"/>
      <c r="T44" s="178"/>
      <c r="U44" s="178"/>
      <c r="V44" s="186"/>
      <c r="W44" s="203"/>
      <c r="X44" s="203"/>
      <c r="Y44" s="203"/>
      <c r="Z44" s="203"/>
      <c r="AA44" s="203"/>
      <c r="AB44" s="203"/>
      <c r="AC44" s="203"/>
      <c r="AD44" s="203"/>
      <c r="AE44" s="203"/>
      <c r="AF44" s="203"/>
      <c r="AG44" s="203"/>
      <c r="AH44" s="203"/>
      <c r="AI44" s="186"/>
    </row>
    <row r="45" spans="1:43" s="14" customFormat="1" ht="12.75" customHeight="1" x14ac:dyDescent="0.2">
      <c r="A45" s="178" t="s">
        <v>26</v>
      </c>
      <c r="B45" s="178"/>
      <c r="C45" s="204">
        <f>Marine!G19</f>
        <v>12.6</v>
      </c>
      <c r="D45" s="204"/>
      <c r="E45" s="204">
        <v>19.5</v>
      </c>
      <c r="F45" s="204"/>
      <c r="G45" s="204">
        <v>16.8</v>
      </c>
      <c r="H45" s="204"/>
      <c r="I45" s="204">
        <v>14.9</v>
      </c>
      <c r="J45" s="204"/>
      <c r="K45" s="204">
        <v>10.5</v>
      </c>
      <c r="L45" s="204"/>
      <c r="M45" s="204" t="e">
        <f>Marine!#REF!</f>
        <v>#REF!</v>
      </c>
      <c r="N45" s="204"/>
      <c r="O45" s="204">
        <f>Marine!S19</f>
        <v>61.7</v>
      </c>
      <c r="P45" s="186"/>
      <c r="Q45" s="186"/>
      <c r="R45" s="178"/>
      <c r="S45" s="178"/>
      <c r="T45" s="178"/>
      <c r="U45" s="178" t="s">
        <v>26</v>
      </c>
      <c r="V45" s="186"/>
      <c r="W45" s="204">
        <f>Aviation!G19</f>
        <v>11.6</v>
      </c>
      <c r="X45" s="204"/>
      <c r="Y45" s="204">
        <v>21.9</v>
      </c>
      <c r="Z45" s="204"/>
      <c r="AA45" s="204">
        <v>17.3</v>
      </c>
      <c r="AB45" s="204"/>
      <c r="AC45" s="204">
        <v>15.9</v>
      </c>
      <c r="AD45" s="204"/>
      <c r="AE45" s="204">
        <v>3</v>
      </c>
      <c r="AF45" s="204"/>
      <c r="AG45" s="204" t="e">
        <f>Aviation!#REF!</f>
        <v>#REF!</v>
      </c>
      <c r="AH45" s="204"/>
      <c r="AI45" s="204">
        <f>Aviation!S19</f>
        <v>44.7</v>
      </c>
    </row>
    <row r="46" spans="1:43" s="14" customFormat="1" ht="6.75" customHeight="1" x14ac:dyDescent="0.2">
      <c r="A46" s="178"/>
      <c r="B46" s="178"/>
      <c r="C46" s="178"/>
      <c r="D46" s="178"/>
      <c r="E46" s="178"/>
      <c r="F46" s="178"/>
      <c r="G46" s="178"/>
      <c r="H46" s="178"/>
      <c r="I46" s="178"/>
      <c r="J46" s="178"/>
      <c r="K46" s="178"/>
      <c r="L46" s="178"/>
      <c r="M46" s="178"/>
      <c r="N46" s="178"/>
      <c r="O46" s="178"/>
      <c r="P46" s="186"/>
      <c r="Q46" s="186"/>
      <c r="R46" s="178"/>
      <c r="S46" s="178"/>
      <c r="T46" s="178"/>
      <c r="U46" s="178"/>
      <c r="V46" s="186"/>
      <c r="W46" s="178"/>
      <c r="X46" s="178"/>
      <c r="Y46" s="203"/>
      <c r="Z46" s="178"/>
      <c r="AA46" s="178"/>
      <c r="AB46" s="178"/>
      <c r="AC46" s="178"/>
      <c r="AD46" s="178"/>
      <c r="AE46" s="178"/>
      <c r="AF46" s="178"/>
      <c r="AG46" s="178"/>
      <c r="AH46" s="178"/>
      <c r="AI46" s="186"/>
    </row>
    <row r="47" spans="1:43" ht="12.75" customHeight="1" x14ac:dyDescent="0.2">
      <c r="A47" s="178" t="s">
        <v>130</v>
      </c>
      <c r="B47" s="178"/>
      <c r="C47" s="208">
        <f>(C41)/C45</f>
        <v>0.31</v>
      </c>
      <c r="D47" s="208"/>
      <c r="E47" s="208">
        <v>0.45600000000000002</v>
      </c>
      <c r="F47" s="208"/>
      <c r="G47" s="208">
        <v>0.61299999999999999</v>
      </c>
      <c r="H47" s="208"/>
      <c r="I47" s="208">
        <v>0.35599999999999998</v>
      </c>
      <c r="J47" s="208"/>
      <c r="K47" s="208">
        <v>0.4</v>
      </c>
      <c r="L47" s="208"/>
      <c r="M47" s="208" t="e">
        <f>(M41)/M45</f>
        <v>#REF!</v>
      </c>
      <c r="N47" s="208"/>
      <c r="O47" s="208">
        <f>(O41)/O45</f>
        <v>0.14099999999999999</v>
      </c>
      <c r="P47" s="163"/>
      <c r="Q47" s="163"/>
      <c r="R47" s="178"/>
      <c r="S47" s="178"/>
      <c r="T47" s="178"/>
      <c r="U47" s="178" t="s">
        <v>130</v>
      </c>
      <c r="V47" s="186"/>
      <c r="W47" s="208">
        <f>(W41)/W45</f>
        <v>4.2999999999999997E-2</v>
      </c>
      <c r="X47" s="208"/>
      <c r="Y47" s="208">
        <f>(Y41)/Y45</f>
        <v>4.1000000000000002E-2</v>
      </c>
      <c r="Z47" s="208"/>
      <c r="AA47" s="208">
        <v>6.4000000000000001E-2</v>
      </c>
      <c r="AB47" s="208"/>
      <c r="AC47" s="208">
        <v>1.9E-2</v>
      </c>
      <c r="AD47" s="208"/>
      <c r="AE47" s="203">
        <v>0</v>
      </c>
      <c r="AF47" s="208"/>
      <c r="AG47" s="208" t="e">
        <f>(AG41)/AG45</f>
        <v>#REF!</v>
      </c>
      <c r="AH47" s="208"/>
      <c r="AI47" s="208">
        <f>(AI41)/AI45</f>
        <v>0</v>
      </c>
    </row>
    <row r="48" spans="1:43" ht="12.75" customHeight="1" x14ac:dyDescent="0.2">
      <c r="A48" s="38"/>
      <c r="B48" s="38"/>
      <c r="C48" s="38"/>
      <c r="D48" s="38"/>
      <c r="E48" s="65"/>
      <c r="F48" s="38"/>
      <c r="G48" s="65"/>
      <c r="H48" s="38"/>
      <c r="I48" s="78"/>
      <c r="J48" s="38"/>
      <c r="K48" s="65"/>
      <c r="L48" s="38"/>
      <c r="M48" s="65"/>
      <c r="N48" s="38"/>
      <c r="O48" s="65"/>
      <c r="Q48" s="40"/>
      <c r="R48" s="40"/>
      <c r="S48" s="40"/>
      <c r="T48" s="38"/>
      <c r="U48" s="38"/>
      <c r="V48" s="14"/>
      <c r="W48" s="40"/>
      <c r="X48" s="38"/>
      <c r="Z48" s="38"/>
      <c r="AB48" s="38"/>
      <c r="AC48" s="65"/>
      <c r="AD48" s="38"/>
      <c r="AF48" s="38"/>
      <c r="AG48" s="65"/>
      <c r="AH48" s="38"/>
      <c r="AI48" s="65"/>
    </row>
    <row r="49" spans="1:36" x14ac:dyDescent="0.2">
      <c r="A49" s="38"/>
      <c r="B49" s="38"/>
      <c r="I49" s="38"/>
      <c r="K49" s="38"/>
      <c r="M49" s="38"/>
      <c r="O49" s="38"/>
      <c r="Q49" s="38"/>
      <c r="R49" s="38"/>
      <c r="S49" s="38"/>
      <c r="T49" s="38"/>
      <c r="U49" s="38"/>
      <c r="V49" s="14"/>
      <c r="W49" s="38"/>
      <c r="AC49" s="38"/>
      <c r="AG49" s="38"/>
      <c r="AI49" s="38"/>
    </row>
    <row r="50" spans="1:36" ht="14.25" customHeight="1" x14ac:dyDescent="0.2">
      <c r="A50" s="67"/>
      <c r="B50" s="67"/>
      <c r="C50" s="9" t="s">
        <v>144</v>
      </c>
      <c r="I50" s="38"/>
      <c r="K50" s="38"/>
      <c r="M50" s="38"/>
      <c r="O50" s="38"/>
      <c r="P50" s="38"/>
      <c r="Q50" s="38"/>
      <c r="R50" s="38"/>
      <c r="S50" s="38"/>
      <c r="V50" s="38"/>
      <c r="W50" s="38"/>
      <c r="Y50" s="38"/>
      <c r="AA50" s="38"/>
      <c r="AC50" s="38"/>
      <c r="AE50" s="38"/>
      <c r="AG50" s="38"/>
      <c r="AI50" s="38"/>
      <c r="AJ50" s="38"/>
    </row>
    <row r="51" spans="1:36" x14ac:dyDescent="0.2">
      <c r="I51" s="5"/>
      <c r="K51" s="4"/>
      <c r="M51" s="4"/>
      <c r="O51" s="4"/>
      <c r="P51" s="2"/>
      <c r="V51" s="38"/>
      <c r="W51" s="38"/>
      <c r="Y51" s="38"/>
      <c r="AA51" s="38"/>
      <c r="AC51" s="4"/>
      <c r="AE51" s="2"/>
      <c r="AG51" s="4"/>
      <c r="AI51" s="4"/>
      <c r="AJ51" s="2"/>
    </row>
    <row r="52" spans="1:36" x14ac:dyDescent="0.2">
      <c r="G52" s="29" t="s">
        <v>1</v>
      </c>
    </row>
    <row r="53" spans="1:36" x14ac:dyDescent="0.2">
      <c r="C53" s="9" t="s">
        <v>141</v>
      </c>
      <c r="G53" s="139">
        <f>E6+C27+W27+W41+C41</f>
        <v>192.2</v>
      </c>
    </row>
    <row r="54" spans="1:36" x14ac:dyDescent="0.2">
      <c r="C54" s="9" t="s">
        <v>143</v>
      </c>
      <c r="G54" s="139">
        <f>C42+C28+W28+W42</f>
        <v>-0.3</v>
      </c>
    </row>
    <row r="55" spans="1:36" x14ac:dyDescent="0.2">
      <c r="C55" s="9" t="s">
        <v>142</v>
      </c>
      <c r="G55" s="139">
        <f>C40+W26</f>
        <v>-5.6</v>
      </c>
    </row>
    <row r="56" spans="1:36" x14ac:dyDescent="0.2">
      <c r="G56" s="29"/>
    </row>
    <row r="57" spans="1:36" ht="13.5" thickBot="1" x14ac:dyDescent="0.25">
      <c r="G57" s="140">
        <f>SUM(G53:G56)</f>
        <v>186.3</v>
      </c>
    </row>
    <row r="58" spans="1:36" ht="13.5" thickTop="1" x14ac:dyDescent="0.2"/>
  </sheetData>
  <mergeCells count="53">
    <mergeCell ref="AO39:AP39"/>
    <mergeCell ref="AG8:AI8"/>
    <mergeCell ref="AG9:AI9"/>
    <mergeCell ref="AG10:AI10"/>
    <mergeCell ref="AO35:AP35"/>
    <mergeCell ref="AO36:AP36"/>
    <mergeCell ref="AO37:AP37"/>
    <mergeCell ref="AO34:AP34"/>
    <mergeCell ref="AO33:AP33"/>
    <mergeCell ref="C13:E13"/>
    <mergeCell ref="I11:K11"/>
    <mergeCell ref="I13:K13"/>
    <mergeCell ref="I9:K9"/>
    <mergeCell ref="I10:K10"/>
    <mergeCell ref="C9:E9"/>
    <mergeCell ref="C10:E10"/>
    <mergeCell ref="C11:E11"/>
    <mergeCell ref="V14:W14"/>
    <mergeCell ref="S10:T10"/>
    <mergeCell ref="S6:T6"/>
    <mergeCell ref="V7:W7"/>
    <mergeCell ref="V8:W8"/>
    <mergeCell ref="V9:W9"/>
    <mergeCell ref="V6:W6"/>
    <mergeCell ref="S9:T9"/>
    <mergeCell ref="D5:E5"/>
    <mergeCell ref="C7:E7"/>
    <mergeCell ref="J5:K5"/>
    <mergeCell ref="S12:T12"/>
    <mergeCell ref="C8:E8"/>
    <mergeCell ref="I8:K8"/>
    <mergeCell ref="O8:P8"/>
    <mergeCell ref="O7:P7"/>
    <mergeCell ref="O10:P10"/>
    <mergeCell ref="O11:P11"/>
    <mergeCell ref="I7:K7"/>
    <mergeCell ref="O9:P9"/>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10" width="9.7109375" style="9" customWidth="1"/>
    <col min="11" max="11" width="8.7109375" style="9" customWidth="1"/>
    <col min="12" max="12" width="10.85546875" style="9" customWidth="1"/>
    <col min="13" max="23" width="9.7109375" style="9" customWidth="1"/>
    <col min="24" max="16384" width="9.140625" style="9"/>
  </cols>
  <sheetData>
    <row r="1" spans="1:23" ht="12.75" customHeight="1" x14ac:dyDescent="0.2">
      <c r="A1" s="8"/>
      <c r="B1" s="8"/>
      <c r="C1" s="8"/>
      <c r="D1" s="8"/>
      <c r="E1" s="137"/>
    </row>
    <row r="2" spans="1:23" ht="12.75" customHeight="1" x14ac:dyDescent="0.25">
      <c r="A2" s="1086"/>
      <c r="B2" s="1086"/>
      <c r="C2" s="1086"/>
      <c r="D2" s="1086"/>
      <c r="E2" s="1086"/>
      <c r="F2" s="1086"/>
      <c r="G2" s="1086"/>
      <c r="H2" s="1086"/>
      <c r="I2" s="1086"/>
      <c r="J2" s="1086"/>
      <c r="K2" s="1086"/>
      <c r="L2" s="1086"/>
      <c r="M2" s="1086"/>
      <c r="N2" s="1086"/>
      <c r="O2" s="1086"/>
      <c r="P2" s="1086"/>
      <c r="Q2" s="1086"/>
      <c r="R2" s="1086"/>
    </row>
    <row r="3" spans="1:23" x14ac:dyDescent="0.2">
      <c r="C3" s="61"/>
      <c r="D3" s="91" t="s">
        <v>79</v>
      </c>
      <c r="F3" s="61"/>
      <c r="G3" s="91" t="s">
        <v>123</v>
      </c>
      <c r="H3" s="91"/>
      <c r="I3" s="61"/>
      <c r="J3" s="91" t="s">
        <v>122</v>
      </c>
      <c r="L3" s="61"/>
      <c r="M3" s="91" t="s">
        <v>121</v>
      </c>
      <c r="O3" s="61"/>
      <c r="P3" s="91" t="s">
        <v>79</v>
      </c>
      <c r="R3" s="1117" t="s">
        <v>78</v>
      </c>
      <c r="S3" s="1117"/>
      <c r="U3" s="1117" t="s">
        <v>78</v>
      </c>
      <c r="V3" s="1117"/>
    </row>
    <row r="4" spans="1:23" x14ac:dyDescent="0.2">
      <c r="A4" s="79" t="s">
        <v>109</v>
      </c>
      <c r="B4" s="79"/>
      <c r="C4" s="1118">
        <v>2007</v>
      </c>
      <c r="D4" s="1118"/>
      <c r="E4" s="79"/>
      <c r="F4" s="1118">
        <v>2007</v>
      </c>
      <c r="G4" s="1118"/>
      <c r="H4" s="77"/>
      <c r="I4" s="1118">
        <v>2007</v>
      </c>
      <c r="J4" s="1118"/>
      <c r="L4" s="1118">
        <v>2007</v>
      </c>
      <c r="M4" s="1118"/>
      <c r="O4" s="1118">
        <v>2006</v>
      </c>
      <c r="P4" s="1118"/>
      <c r="R4" s="1118">
        <v>2007</v>
      </c>
      <c r="S4" s="1118"/>
      <c r="U4" s="1118">
        <v>2006</v>
      </c>
      <c r="V4" s="1118"/>
      <c r="W4" s="79"/>
    </row>
    <row r="5" spans="1:23" ht="6.75" customHeight="1" x14ac:dyDescent="0.2">
      <c r="A5" s="38"/>
      <c r="B5" s="38"/>
      <c r="C5" s="84"/>
      <c r="D5" s="84"/>
      <c r="E5" s="38"/>
      <c r="F5" s="84"/>
      <c r="G5" s="84"/>
      <c r="H5" s="84"/>
      <c r="I5" s="84"/>
      <c r="J5" s="84"/>
      <c r="L5" s="84"/>
      <c r="M5" s="84"/>
      <c r="O5" s="84"/>
      <c r="P5" s="84"/>
      <c r="W5" s="38"/>
    </row>
    <row r="6" spans="1:23" s="14" customFormat="1" ht="12.75" customHeight="1" x14ac:dyDescent="0.2">
      <c r="A6" s="38" t="s">
        <v>111</v>
      </c>
      <c r="B6" s="38"/>
      <c r="C6" s="1114">
        <f>F10</f>
        <v>157.19999999999999</v>
      </c>
      <c r="D6" s="1114"/>
      <c r="E6" s="38"/>
      <c r="F6" s="1114">
        <v>121.2</v>
      </c>
      <c r="G6" s="1114"/>
      <c r="H6" s="150"/>
      <c r="I6" s="1114">
        <v>70.099999999999994</v>
      </c>
      <c r="J6" s="1114"/>
      <c r="L6" s="1114">
        <v>39.1</v>
      </c>
      <c r="M6" s="1114"/>
      <c r="O6" s="1114">
        <v>20.3</v>
      </c>
      <c r="P6" s="1114"/>
      <c r="R6" s="1114">
        <f>L6</f>
        <v>39.1</v>
      </c>
      <c r="S6" s="1114"/>
      <c r="U6" s="1114">
        <v>0</v>
      </c>
      <c r="V6" s="1114"/>
      <c r="W6" s="38"/>
    </row>
    <row r="7" spans="1:23" s="14" customFormat="1" ht="12.75" customHeight="1" x14ac:dyDescent="0.2">
      <c r="A7" s="38" t="s">
        <v>128</v>
      </c>
      <c r="B7" s="38"/>
      <c r="C7" s="1119">
        <f>C22+P22+P36+C36</f>
        <v>-5.8</v>
      </c>
      <c r="D7" s="1119"/>
      <c r="E7" s="38"/>
      <c r="F7" s="1119">
        <v>-1.9</v>
      </c>
      <c r="G7" s="1119"/>
      <c r="H7" s="30"/>
      <c r="I7" s="1119">
        <v>-1.2</v>
      </c>
      <c r="J7" s="1119"/>
      <c r="L7" s="1119">
        <v>-1</v>
      </c>
      <c r="M7" s="1119"/>
      <c r="O7" s="1119">
        <v>0</v>
      </c>
      <c r="P7" s="1119"/>
      <c r="R7" s="1113">
        <f>L7+I7+F7+C7</f>
        <v>-9.9</v>
      </c>
      <c r="S7" s="1113"/>
      <c r="U7" s="1113">
        <v>0</v>
      </c>
      <c r="V7" s="1113"/>
      <c r="W7" s="38"/>
    </row>
    <row r="8" spans="1:23" s="14" customFormat="1" ht="12.75" customHeight="1" x14ac:dyDescent="0.2">
      <c r="A8" s="38" t="s">
        <v>112</v>
      </c>
      <c r="B8" s="38"/>
      <c r="C8" s="1120">
        <f>C23+P23+P37+C37</f>
        <v>35</v>
      </c>
      <c r="D8" s="1120"/>
      <c r="E8" s="38"/>
      <c r="F8" s="1120">
        <v>37.1</v>
      </c>
      <c r="G8" s="1120"/>
      <c r="H8" s="151"/>
      <c r="I8" s="1120">
        <v>52.3</v>
      </c>
      <c r="J8" s="1120"/>
      <c r="L8" s="1120">
        <v>32</v>
      </c>
      <c r="M8" s="1120"/>
      <c r="O8" s="1120">
        <v>18.8</v>
      </c>
      <c r="P8" s="1120"/>
      <c r="R8" s="1113">
        <f>L8+I8+F8+C8</f>
        <v>156.4</v>
      </c>
      <c r="S8" s="1113"/>
      <c r="U8" s="1113">
        <v>39.1</v>
      </c>
      <c r="V8" s="1113"/>
      <c r="W8" s="38"/>
    </row>
    <row r="9" spans="1:23" s="14" customFormat="1" ht="12.75" customHeight="1" x14ac:dyDescent="0.2">
      <c r="A9" s="38" t="s">
        <v>140</v>
      </c>
      <c r="B9" s="38"/>
      <c r="C9" s="1123">
        <f>C24+C38+P38+P24</f>
        <v>-0.4</v>
      </c>
      <c r="D9" s="1123"/>
      <c r="E9" s="38"/>
      <c r="F9" s="1119">
        <v>0.8</v>
      </c>
      <c r="G9" s="1119"/>
      <c r="H9" s="30"/>
      <c r="I9" s="1121">
        <v>0</v>
      </c>
      <c r="J9" s="1121"/>
      <c r="L9" s="1121">
        <v>0</v>
      </c>
      <c r="M9" s="1121"/>
      <c r="O9" s="1121">
        <v>0</v>
      </c>
      <c r="P9" s="1121"/>
      <c r="R9" s="1115">
        <f>F9+C9</f>
        <v>0.4</v>
      </c>
      <c r="S9" s="1115"/>
      <c r="U9" s="1115">
        <v>0</v>
      </c>
      <c r="V9" s="1115"/>
      <c r="W9" s="38"/>
    </row>
    <row r="10" spans="1:23" s="14" customFormat="1" ht="17.25" customHeight="1" thickBot="1" x14ac:dyDescent="0.25">
      <c r="A10" s="38" t="s">
        <v>110</v>
      </c>
      <c r="B10" s="38"/>
      <c r="C10" s="1116">
        <f>C25+P25+P39+C39</f>
        <v>186</v>
      </c>
      <c r="D10" s="1116"/>
      <c r="E10" s="38"/>
      <c r="F10" s="1116">
        <v>157.19999999999999</v>
      </c>
      <c r="G10" s="1116"/>
      <c r="H10" s="149"/>
      <c r="I10" s="1116">
        <v>121.2</v>
      </c>
      <c r="J10" s="1116"/>
      <c r="L10" s="1116">
        <v>70.099999999999994</v>
      </c>
      <c r="M10" s="1116"/>
      <c r="O10" s="1116">
        <v>39.1</v>
      </c>
      <c r="P10" s="1116"/>
      <c r="R10" s="1116">
        <f>SUM(R6:R9)</f>
        <v>186</v>
      </c>
      <c r="S10" s="1116"/>
      <c r="U10" s="1116">
        <f>SUM(U6:U9)</f>
        <v>39.1</v>
      </c>
      <c r="V10" s="1116"/>
      <c r="W10" s="38"/>
    </row>
    <row r="11" spans="1:23" s="14" customFormat="1" ht="6.75" customHeight="1" x14ac:dyDescent="0.2">
      <c r="A11" s="38"/>
      <c r="B11" s="38"/>
      <c r="C11" s="85"/>
      <c r="D11" s="85"/>
      <c r="E11" s="38"/>
      <c r="F11" s="85"/>
      <c r="G11" s="85"/>
      <c r="H11" s="85"/>
      <c r="I11" s="85"/>
      <c r="J11" s="85"/>
      <c r="L11" s="85"/>
      <c r="M11" s="85"/>
      <c r="O11" s="85"/>
      <c r="P11" s="85"/>
      <c r="W11" s="38"/>
    </row>
    <row r="12" spans="1:23" s="14" customFormat="1" x14ac:dyDescent="0.2">
      <c r="A12" s="38" t="s">
        <v>26</v>
      </c>
      <c r="B12" s="38"/>
      <c r="C12" s="1114">
        <f>C27+P27+P41+C41</f>
        <v>121.6</v>
      </c>
      <c r="D12" s="1114"/>
      <c r="E12" s="38"/>
      <c r="F12" s="1114">
        <v>160.5</v>
      </c>
      <c r="G12" s="1114"/>
      <c r="H12" s="150"/>
      <c r="I12" s="1114">
        <v>151.9</v>
      </c>
      <c r="J12" s="1114"/>
      <c r="L12" s="1114">
        <v>140.19999999999999</v>
      </c>
      <c r="M12" s="1114"/>
      <c r="O12" s="1114">
        <v>99</v>
      </c>
      <c r="P12" s="1114"/>
      <c r="R12" s="1114">
        <v>611.20000000000005</v>
      </c>
      <c r="S12" s="1114"/>
      <c r="U12" s="1114">
        <v>243.5</v>
      </c>
      <c r="V12" s="1114"/>
      <c r="W12" s="38"/>
    </row>
    <row r="13" spans="1:23" ht="6.75" customHeight="1" x14ac:dyDescent="0.2">
      <c r="A13" s="38"/>
      <c r="B13" s="38"/>
      <c r="C13" s="84"/>
      <c r="D13" s="84"/>
      <c r="E13" s="38"/>
      <c r="F13" s="84"/>
      <c r="G13" s="84"/>
      <c r="H13" s="84"/>
      <c r="I13" s="84"/>
      <c r="J13" s="84"/>
      <c r="L13" s="84"/>
      <c r="M13" s="84"/>
      <c r="O13" s="84"/>
      <c r="P13" s="84"/>
      <c r="W13" s="38"/>
    </row>
    <row r="14" spans="1:23" x14ac:dyDescent="0.2">
      <c r="A14" s="38" t="s">
        <v>130</v>
      </c>
      <c r="B14" s="38"/>
      <c r="C14" s="1122">
        <f>(C8)/C12</f>
        <v>0.28799999999999998</v>
      </c>
      <c r="D14" s="1122"/>
      <c r="E14" s="38"/>
      <c r="F14" s="1122">
        <v>0.23100000000000001</v>
      </c>
      <c r="G14" s="1122"/>
      <c r="H14" s="83"/>
      <c r="I14" s="1122">
        <v>0.34399999999999997</v>
      </c>
      <c r="J14" s="1122"/>
      <c r="L14" s="1122">
        <v>0.22800000000000001</v>
      </c>
      <c r="M14" s="1122"/>
      <c r="O14" s="1122">
        <v>0.19</v>
      </c>
      <c r="P14" s="1122"/>
      <c r="S14" s="152">
        <f>(R8)/R12</f>
        <v>0.25600000000000001</v>
      </c>
      <c r="V14" s="152">
        <f>(U8)/U12</f>
        <v>0.161</v>
      </c>
      <c r="W14" s="38"/>
    </row>
    <row r="15" spans="1:23" x14ac:dyDescent="0.2">
      <c r="A15" s="38" t="s">
        <v>132</v>
      </c>
      <c r="B15" s="38"/>
      <c r="C15" s="83"/>
      <c r="D15" s="83">
        <f>(105.7)/C10</f>
        <v>0.56799999999999995</v>
      </c>
      <c r="E15" s="38"/>
      <c r="F15" s="83"/>
      <c r="G15" s="83">
        <v>0.70199999999999996</v>
      </c>
      <c r="H15" s="83"/>
      <c r="I15" s="83"/>
      <c r="J15" s="83">
        <v>0.68400000000000005</v>
      </c>
      <c r="L15" s="83"/>
      <c r="M15" s="83">
        <v>0.76600000000000001</v>
      </c>
      <c r="O15" s="83"/>
      <c r="P15" s="83">
        <v>0.96899999999999997</v>
      </c>
      <c r="S15" s="15">
        <f>(105.7/R8)</f>
        <v>0.67600000000000005</v>
      </c>
      <c r="V15" s="15">
        <f>(37.9/U10)</f>
        <v>0.96899999999999997</v>
      </c>
      <c r="W15" s="38"/>
    </row>
    <row r="16" spans="1:23" ht="13.5" x14ac:dyDescent="0.2">
      <c r="A16" s="80"/>
      <c r="B16" s="80"/>
      <c r="C16" s="80"/>
      <c r="D16" s="80"/>
      <c r="E16" s="80"/>
      <c r="F16" s="81"/>
      <c r="G16" s="81"/>
      <c r="H16" s="81"/>
      <c r="I16" s="81"/>
      <c r="J16" s="76"/>
      <c r="K16" s="81"/>
      <c r="L16" s="80"/>
      <c r="M16" s="82"/>
      <c r="N16" s="82"/>
      <c r="O16" s="82"/>
      <c r="P16" s="82"/>
      <c r="Q16" s="82"/>
      <c r="R16" s="82"/>
      <c r="S16" s="81"/>
      <c r="T16" s="76"/>
      <c r="U16" s="81"/>
      <c r="V16" s="81"/>
      <c r="W16" s="38"/>
    </row>
    <row r="17" spans="1:23" ht="13.5" x14ac:dyDescent="0.2">
      <c r="A17" s="38"/>
      <c r="B17" s="38"/>
      <c r="C17" s="38"/>
      <c r="D17" s="38"/>
      <c r="E17" s="38"/>
      <c r="F17" s="63"/>
      <c r="G17" s="63"/>
      <c r="H17" s="63"/>
      <c r="I17" s="63"/>
      <c r="J17" s="63"/>
      <c r="K17" s="63"/>
      <c r="L17" s="38"/>
      <c r="M17" s="67"/>
      <c r="N17" s="67"/>
      <c r="O17" s="67"/>
      <c r="P17" s="67"/>
      <c r="Q17" s="67"/>
      <c r="R17" s="67"/>
      <c r="S17" s="63"/>
      <c r="T17" s="63"/>
      <c r="U17" s="63"/>
      <c r="V17" s="63"/>
      <c r="W17" s="38"/>
    </row>
    <row r="18" spans="1:23" ht="13.5" x14ac:dyDescent="0.2">
      <c r="A18" s="38"/>
      <c r="B18" s="38"/>
      <c r="C18" s="111" t="s">
        <v>79</v>
      </c>
      <c r="D18" s="111" t="s">
        <v>123</v>
      </c>
      <c r="E18" s="111" t="s">
        <v>122</v>
      </c>
      <c r="F18" s="111" t="s">
        <v>121</v>
      </c>
      <c r="G18" s="111" t="s">
        <v>79</v>
      </c>
      <c r="H18" s="53" t="s">
        <v>78</v>
      </c>
      <c r="I18" s="53" t="s">
        <v>78</v>
      </c>
      <c r="M18" s="67"/>
      <c r="N18" s="67"/>
      <c r="P18" s="111" t="s">
        <v>79</v>
      </c>
      <c r="Q18" s="111" t="s">
        <v>123</v>
      </c>
      <c r="R18" s="111" t="s">
        <v>122</v>
      </c>
      <c r="S18" s="111" t="s">
        <v>121</v>
      </c>
      <c r="T18" s="111" t="s">
        <v>79</v>
      </c>
      <c r="U18" s="53" t="s">
        <v>78</v>
      </c>
      <c r="V18" s="53" t="s">
        <v>78</v>
      </c>
      <c r="W18" s="38"/>
    </row>
    <row r="19" spans="1:23" x14ac:dyDescent="0.2">
      <c r="A19" s="79" t="s">
        <v>48</v>
      </c>
      <c r="B19" s="79"/>
      <c r="C19" s="64">
        <v>2007</v>
      </c>
      <c r="D19" s="64">
        <v>2007</v>
      </c>
      <c r="E19" s="64">
        <v>2007</v>
      </c>
      <c r="F19" s="64">
        <v>2007</v>
      </c>
      <c r="G19" s="64">
        <v>2006</v>
      </c>
      <c r="H19" s="54">
        <v>2007</v>
      </c>
      <c r="I19" s="54">
        <v>2006</v>
      </c>
      <c r="M19" s="79" t="s">
        <v>49</v>
      </c>
      <c r="N19" s="79"/>
      <c r="P19" s="64">
        <v>2007</v>
      </c>
      <c r="Q19" s="64">
        <v>2007</v>
      </c>
      <c r="R19" s="64">
        <v>2007</v>
      </c>
      <c r="S19" s="64">
        <v>2007</v>
      </c>
      <c r="T19" s="64">
        <v>2006</v>
      </c>
      <c r="U19" s="54">
        <v>2007</v>
      </c>
      <c r="V19" s="54">
        <v>2006</v>
      </c>
      <c r="W19" s="38"/>
    </row>
    <row r="20" spans="1:23" ht="6.75" customHeight="1" x14ac:dyDescent="0.2">
      <c r="A20" s="38"/>
      <c r="B20" s="38"/>
      <c r="C20" s="32"/>
      <c r="D20" s="32"/>
      <c r="E20" s="32"/>
      <c r="F20" s="32"/>
      <c r="G20" s="32"/>
      <c r="H20" s="32"/>
      <c r="I20" s="32"/>
      <c r="M20" s="38"/>
      <c r="N20" s="38"/>
      <c r="P20" s="32"/>
      <c r="R20" s="32"/>
      <c r="S20" s="32"/>
      <c r="T20" s="32"/>
      <c r="U20" s="32"/>
      <c r="W20" s="38"/>
    </row>
    <row r="21" spans="1:23" s="14" customFormat="1" ht="12.75" customHeight="1" x14ac:dyDescent="0.2">
      <c r="A21" s="38" t="s">
        <v>111</v>
      </c>
      <c r="B21" s="38"/>
      <c r="C21" s="109">
        <f>D25</f>
        <v>52.4</v>
      </c>
      <c r="D21" s="109">
        <v>45.4</v>
      </c>
      <c r="E21" s="109">
        <v>27.5</v>
      </c>
      <c r="F21" s="109">
        <v>13.2</v>
      </c>
      <c r="G21" s="109">
        <v>6</v>
      </c>
      <c r="H21" s="109">
        <f>I25</f>
        <v>13.2</v>
      </c>
      <c r="I21" s="109">
        <v>0</v>
      </c>
      <c r="M21" s="38" t="s">
        <v>111</v>
      </c>
      <c r="N21" s="38"/>
      <c r="P21" s="109">
        <f>Q25</f>
        <v>70.7</v>
      </c>
      <c r="Q21" s="109">
        <v>50.6</v>
      </c>
      <c r="R21" s="109">
        <v>28.6</v>
      </c>
      <c r="S21" s="109">
        <v>17.2</v>
      </c>
      <c r="T21" s="109">
        <v>9.8000000000000007</v>
      </c>
      <c r="U21" s="109">
        <f>V25</f>
        <v>17.2</v>
      </c>
      <c r="V21" s="112">
        <v>0</v>
      </c>
      <c r="W21" s="38"/>
    </row>
    <row r="22" spans="1:23" s="14" customFormat="1" ht="12.75" customHeight="1" x14ac:dyDescent="0.2">
      <c r="A22" s="38" t="s">
        <v>128</v>
      </c>
      <c r="B22" s="38"/>
      <c r="C22" s="1">
        <v>-0.2</v>
      </c>
      <c r="D22" s="32">
        <v>0</v>
      </c>
      <c r="E22" s="1">
        <v>-0.2</v>
      </c>
      <c r="F22" s="1">
        <v>0</v>
      </c>
      <c r="G22" s="1">
        <v>0</v>
      </c>
      <c r="H22" s="1">
        <f>SUM(C22:G22)</f>
        <v>-0.4</v>
      </c>
      <c r="I22" s="1">
        <v>0</v>
      </c>
      <c r="M22" s="38" t="s">
        <v>128</v>
      </c>
      <c r="N22" s="38"/>
      <c r="P22" s="32">
        <v>-3.5</v>
      </c>
      <c r="Q22" s="32">
        <v>-0.8</v>
      </c>
      <c r="R22" s="32">
        <v>-0.8</v>
      </c>
      <c r="S22" s="32">
        <v>-0.7</v>
      </c>
      <c r="T22" s="32">
        <v>0</v>
      </c>
      <c r="U22" s="1">
        <f>SUM(P22:T22)</f>
        <v>-5.8</v>
      </c>
      <c r="V22" s="14">
        <v>0</v>
      </c>
      <c r="W22" s="38"/>
    </row>
    <row r="23" spans="1:23" s="14" customFormat="1" ht="12.75" customHeight="1" x14ac:dyDescent="0.2">
      <c r="A23" s="38" t="s">
        <v>112</v>
      </c>
      <c r="B23" s="38"/>
      <c r="C23" s="32">
        <f>Property!G23</f>
        <v>5.3</v>
      </c>
      <c r="D23" s="32">
        <v>6.6</v>
      </c>
      <c r="E23" s="32">
        <v>18.100000000000001</v>
      </c>
      <c r="F23" s="32">
        <v>14.3</v>
      </c>
      <c r="G23" s="32">
        <v>7.2</v>
      </c>
      <c r="H23" s="1">
        <f>SUM(C23:G23)</f>
        <v>51.5</v>
      </c>
      <c r="I23" s="32">
        <v>13.2</v>
      </c>
      <c r="M23" s="38" t="s">
        <v>112</v>
      </c>
      <c r="N23" s="38"/>
      <c r="P23" s="32">
        <f>Energy!G23</f>
        <v>25.3</v>
      </c>
      <c r="Q23" s="32">
        <v>20.7</v>
      </c>
      <c r="R23" s="32">
        <v>22.8</v>
      </c>
      <c r="S23" s="32">
        <v>12.1</v>
      </c>
      <c r="T23" s="32">
        <v>7.4</v>
      </c>
      <c r="U23" s="1">
        <f>SUM(P23:T23)</f>
        <v>88.3</v>
      </c>
      <c r="V23" s="14">
        <v>17.2</v>
      </c>
      <c r="W23" s="38"/>
    </row>
    <row r="24" spans="1:23" s="14" customFormat="1" ht="12.75" customHeight="1" x14ac:dyDescent="0.2">
      <c r="A24" s="38" t="s">
        <v>140</v>
      </c>
      <c r="B24" s="38"/>
      <c r="C24" s="32">
        <v>-0.1</v>
      </c>
      <c r="D24" s="32">
        <v>0.4</v>
      </c>
      <c r="E24" s="32">
        <v>0</v>
      </c>
      <c r="F24" s="32">
        <v>0</v>
      </c>
      <c r="G24" s="32">
        <v>0</v>
      </c>
      <c r="H24" s="1">
        <f>SUM(C24:G24)</f>
        <v>0.3</v>
      </c>
      <c r="I24" s="32">
        <v>0</v>
      </c>
      <c r="M24" s="38" t="s">
        <v>140</v>
      </c>
      <c r="N24" s="38"/>
      <c r="P24" s="32">
        <v>-0.1</v>
      </c>
      <c r="Q24" s="32">
        <v>0.2</v>
      </c>
      <c r="R24" s="32">
        <v>0</v>
      </c>
      <c r="S24" s="32">
        <v>0</v>
      </c>
      <c r="T24" s="32">
        <v>0</v>
      </c>
      <c r="U24" s="1">
        <f>SUM(P24:T24)</f>
        <v>0.1</v>
      </c>
      <c r="V24" s="14">
        <v>0</v>
      </c>
      <c r="W24" s="38"/>
    </row>
    <row r="25" spans="1:23" s="14" customFormat="1" ht="17.25" customHeight="1" thickBot="1" x14ac:dyDescent="0.25">
      <c r="A25" s="38" t="s">
        <v>110</v>
      </c>
      <c r="B25" s="38"/>
      <c r="C25" s="110">
        <f>SUM(C21:C24)</f>
        <v>57.4</v>
      </c>
      <c r="D25" s="110">
        <v>52.4</v>
      </c>
      <c r="E25" s="110">
        <v>45.4</v>
      </c>
      <c r="F25" s="110">
        <v>27.5</v>
      </c>
      <c r="G25" s="110">
        <v>13.2</v>
      </c>
      <c r="H25" s="110">
        <f>SUM(H21:H24)</f>
        <v>64.599999999999994</v>
      </c>
      <c r="I25" s="110">
        <f>SUM(I21:I24)</f>
        <v>13.2</v>
      </c>
      <c r="M25" s="38" t="s">
        <v>110</v>
      </c>
      <c r="N25" s="38"/>
      <c r="P25" s="110">
        <f>SUM(P21:P24)</f>
        <v>92.4</v>
      </c>
      <c r="Q25" s="110">
        <v>70.7</v>
      </c>
      <c r="R25" s="110">
        <v>50.6</v>
      </c>
      <c r="S25" s="110">
        <v>28.6</v>
      </c>
      <c r="T25" s="110">
        <v>17.2</v>
      </c>
      <c r="U25" s="110">
        <f>SUM(U21:U24)</f>
        <v>99.8</v>
      </c>
      <c r="V25" s="110">
        <f>SUM(V21:V24)</f>
        <v>17.2</v>
      </c>
    </row>
    <row r="26" spans="1:23" s="14" customFormat="1" ht="6.75" customHeight="1" x14ac:dyDescent="0.2">
      <c r="A26" s="38"/>
      <c r="B26" s="38"/>
      <c r="C26" s="32"/>
      <c r="D26" s="32"/>
      <c r="E26" s="32"/>
      <c r="F26" s="32"/>
      <c r="G26" s="32"/>
      <c r="H26" s="32"/>
      <c r="I26" s="32"/>
      <c r="M26" s="38"/>
      <c r="N26" s="38"/>
      <c r="P26" s="32"/>
      <c r="Q26" s="32"/>
      <c r="R26" s="32"/>
      <c r="S26" s="32"/>
      <c r="T26" s="32"/>
      <c r="U26" s="32"/>
    </row>
    <row r="27" spans="1:23" s="14" customFormat="1" x14ac:dyDescent="0.2">
      <c r="A27" s="38" t="s">
        <v>26</v>
      </c>
      <c r="B27" s="38"/>
      <c r="C27" s="109">
        <f>Property!G19</f>
        <v>56.6</v>
      </c>
      <c r="D27" s="109">
        <v>68.099999999999994</v>
      </c>
      <c r="E27" s="109">
        <v>66.2</v>
      </c>
      <c r="F27" s="109">
        <v>57.3</v>
      </c>
      <c r="G27" s="109">
        <v>40.5</v>
      </c>
      <c r="H27" s="109" t="e">
        <f>Property!#REF!</f>
        <v>#REF!</v>
      </c>
      <c r="I27" s="109">
        <f>Property!S19</f>
        <v>218.8</v>
      </c>
      <c r="M27" s="38" t="s">
        <v>26</v>
      </c>
      <c r="N27" s="38"/>
      <c r="P27" s="109">
        <f>Energy!G19</f>
        <v>40.799999999999997</v>
      </c>
      <c r="Q27" s="109">
        <v>51</v>
      </c>
      <c r="R27" s="109">
        <v>51.6</v>
      </c>
      <c r="S27" s="109">
        <v>52.1</v>
      </c>
      <c r="T27" s="109">
        <v>45</v>
      </c>
      <c r="U27" s="109" t="e">
        <f>Energy!#REF!</f>
        <v>#REF!</v>
      </c>
      <c r="V27" s="14">
        <f>Energy!S19</f>
        <v>203.1</v>
      </c>
    </row>
    <row r="28" spans="1:23" ht="6.75" customHeight="1" x14ac:dyDescent="0.2">
      <c r="A28" s="38"/>
      <c r="B28" s="38"/>
      <c r="C28" s="38"/>
      <c r="D28" s="38"/>
      <c r="E28" s="38"/>
      <c r="F28" s="38"/>
      <c r="G28" s="38"/>
      <c r="H28" s="38"/>
      <c r="I28" s="38"/>
      <c r="M28" s="38"/>
      <c r="N28" s="38"/>
      <c r="P28" s="38"/>
      <c r="Q28" s="38"/>
      <c r="R28" s="38"/>
      <c r="S28" s="38"/>
      <c r="T28" s="38"/>
      <c r="U28" s="38"/>
    </row>
    <row r="29" spans="1:23" x14ac:dyDescent="0.2">
      <c r="A29" s="38" t="s">
        <v>130</v>
      </c>
      <c r="B29" s="38"/>
      <c r="C29" s="65">
        <f>(C23)/C27</f>
        <v>9.4E-2</v>
      </c>
      <c r="D29" s="65">
        <v>9.7000000000000003E-2</v>
      </c>
      <c r="E29" s="65">
        <v>0.27300000000000002</v>
      </c>
      <c r="F29" s="65">
        <v>0.25</v>
      </c>
      <c r="G29" s="65">
        <v>0.17799999999999999</v>
      </c>
      <c r="H29" s="65" t="e">
        <f>(H23)/H27</f>
        <v>#REF!</v>
      </c>
      <c r="I29" s="65">
        <f>(I23)/I27</f>
        <v>0.06</v>
      </c>
      <c r="M29" s="38" t="s">
        <v>130</v>
      </c>
      <c r="N29" s="38"/>
      <c r="P29" s="65">
        <f>(P23)/P27</f>
        <v>0.62</v>
      </c>
      <c r="Q29" s="65">
        <v>0.40600000000000003</v>
      </c>
      <c r="R29" s="65">
        <v>0.442</v>
      </c>
      <c r="S29" s="65">
        <v>0.23200000000000001</v>
      </c>
      <c r="T29" s="65">
        <v>0.16400000000000001</v>
      </c>
      <c r="U29" s="65" t="e">
        <f>(U23)/U27</f>
        <v>#REF!</v>
      </c>
      <c r="V29" s="65">
        <f>(V23)/V27</f>
        <v>8.5000000000000006E-2</v>
      </c>
    </row>
    <row r="30" spans="1:23" x14ac:dyDescent="0.2">
      <c r="A30" s="38"/>
      <c r="B30" s="38"/>
      <c r="C30" s="65"/>
      <c r="E30" s="65"/>
      <c r="F30" s="65"/>
      <c r="G30" s="65"/>
      <c r="H30" s="65"/>
      <c r="I30" s="65"/>
      <c r="M30" s="38"/>
      <c r="N30" s="38"/>
      <c r="P30" s="65"/>
      <c r="R30" s="65"/>
      <c r="S30" s="65"/>
      <c r="T30" s="65"/>
      <c r="U30" s="65"/>
    </row>
    <row r="31" spans="1:23" x14ac:dyDescent="0.2">
      <c r="A31" s="38"/>
      <c r="B31" s="38"/>
      <c r="C31" s="38"/>
      <c r="E31" s="38"/>
      <c r="F31" s="38"/>
      <c r="G31" s="38"/>
      <c r="H31" s="38"/>
      <c r="I31" s="38"/>
      <c r="M31" s="38"/>
      <c r="N31" s="38"/>
      <c r="P31" s="66"/>
      <c r="R31" s="66"/>
      <c r="S31" s="66"/>
      <c r="T31" s="66"/>
      <c r="U31" s="38"/>
    </row>
    <row r="32" spans="1:23" x14ac:dyDescent="0.2">
      <c r="A32" s="38"/>
      <c r="B32" s="38"/>
      <c r="C32" s="111" t="s">
        <v>79</v>
      </c>
      <c r="D32" s="111" t="s">
        <v>123</v>
      </c>
      <c r="E32" s="111" t="s">
        <v>122</v>
      </c>
      <c r="F32" s="111" t="s">
        <v>121</v>
      </c>
      <c r="G32" s="111" t="s">
        <v>79</v>
      </c>
      <c r="H32" s="53" t="s">
        <v>78</v>
      </c>
      <c r="I32" s="53" t="s">
        <v>78</v>
      </c>
      <c r="M32" s="38"/>
      <c r="N32" s="38"/>
      <c r="P32" s="111" t="s">
        <v>79</v>
      </c>
      <c r="Q32" s="111" t="s">
        <v>123</v>
      </c>
      <c r="R32" s="111" t="s">
        <v>122</v>
      </c>
      <c r="S32" s="111" t="s">
        <v>121</v>
      </c>
      <c r="T32" s="111" t="s">
        <v>79</v>
      </c>
      <c r="U32" s="53" t="s">
        <v>78</v>
      </c>
      <c r="V32" s="53" t="s">
        <v>78</v>
      </c>
    </row>
    <row r="33" spans="1:23" x14ac:dyDescent="0.2">
      <c r="A33" s="79" t="s">
        <v>50</v>
      </c>
      <c r="B33" s="79"/>
      <c r="C33" s="64">
        <v>2007</v>
      </c>
      <c r="D33" s="64">
        <v>2007</v>
      </c>
      <c r="E33" s="64">
        <v>2007</v>
      </c>
      <c r="F33" s="64">
        <v>2007</v>
      </c>
      <c r="G33" s="64">
        <v>2006</v>
      </c>
      <c r="H33" s="54">
        <v>2007</v>
      </c>
      <c r="I33" s="54">
        <v>2006</v>
      </c>
      <c r="M33" s="79" t="s">
        <v>51</v>
      </c>
      <c r="N33" s="79"/>
      <c r="P33" s="64">
        <v>2007</v>
      </c>
      <c r="Q33" s="64">
        <v>2007</v>
      </c>
      <c r="R33" s="64">
        <v>2007</v>
      </c>
      <c r="S33" s="64">
        <v>2007</v>
      </c>
      <c r="T33" s="64">
        <v>2006</v>
      </c>
      <c r="U33" s="54">
        <v>2007</v>
      </c>
      <c r="V33" s="54">
        <v>2006</v>
      </c>
    </row>
    <row r="34" spans="1:23" ht="6.75" customHeight="1" x14ac:dyDescent="0.2">
      <c r="A34" s="38"/>
      <c r="B34" s="38"/>
      <c r="C34" s="32"/>
      <c r="D34" s="32"/>
      <c r="E34" s="32"/>
      <c r="F34" s="32"/>
      <c r="G34" s="32"/>
      <c r="H34" s="32"/>
      <c r="I34" s="32"/>
      <c r="M34" s="38"/>
      <c r="N34" s="38"/>
      <c r="P34" s="32"/>
      <c r="R34" s="32"/>
      <c r="S34" s="32"/>
      <c r="T34" s="32"/>
      <c r="U34" s="32"/>
    </row>
    <row r="35" spans="1:23" s="14" customFormat="1" x14ac:dyDescent="0.2">
      <c r="A35" s="38" t="s">
        <v>111</v>
      </c>
      <c r="B35" s="38"/>
      <c r="C35" s="109">
        <f>D39</f>
        <v>31.8</v>
      </c>
      <c r="D35" s="109">
        <v>23.8</v>
      </c>
      <c r="E35" s="109">
        <v>13.7</v>
      </c>
      <c r="F35" s="109">
        <v>8.6999999999999993</v>
      </c>
      <c r="G35" s="109">
        <v>4.5</v>
      </c>
      <c r="H35" s="109">
        <f>I39</f>
        <v>8.6999999999999993</v>
      </c>
      <c r="I35" s="109">
        <v>0</v>
      </c>
      <c r="M35" s="38" t="s">
        <v>111</v>
      </c>
      <c r="N35" s="38"/>
      <c r="P35" s="120">
        <f>Q39</f>
        <v>2.2999999999999998</v>
      </c>
      <c r="Q35" s="120">
        <v>1.4</v>
      </c>
      <c r="R35" s="120">
        <v>0.3</v>
      </c>
      <c r="S35" s="112">
        <v>0</v>
      </c>
      <c r="T35" s="112">
        <v>0</v>
      </c>
      <c r="U35" s="109">
        <f>V39</f>
        <v>0</v>
      </c>
      <c r="V35" s="112">
        <v>0</v>
      </c>
    </row>
    <row r="36" spans="1:23" s="14" customFormat="1" x14ac:dyDescent="0.2">
      <c r="A36" s="38" t="s">
        <v>128</v>
      </c>
      <c r="B36" s="38"/>
      <c r="C36" s="1">
        <v>-2.1</v>
      </c>
      <c r="D36" s="32">
        <v>-1.1000000000000001</v>
      </c>
      <c r="E36" s="32">
        <v>-0.2</v>
      </c>
      <c r="F36" s="32">
        <v>-0.3</v>
      </c>
      <c r="G36" s="32">
        <v>0</v>
      </c>
      <c r="H36" s="1">
        <f>SUM(C36:G36)</f>
        <v>-3.7</v>
      </c>
      <c r="I36" s="32">
        <v>0</v>
      </c>
      <c r="M36" s="38" t="s">
        <v>128</v>
      </c>
      <c r="N36" s="38"/>
      <c r="P36" s="32">
        <v>0</v>
      </c>
      <c r="Q36" s="32">
        <v>0</v>
      </c>
      <c r="R36" s="32">
        <v>0</v>
      </c>
      <c r="S36" s="32">
        <v>0</v>
      </c>
      <c r="T36" s="32">
        <v>0</v>
      </c>
      <c r="U36" s="1">
        <f>SUM(P36:T36)</f>
        <v>0</v>
      </c>
      <c r="V36" s="14">
        <v>0</v>
      </c>
    </row>
    <row r="37" spans="1:23" s="14" customFormat="1" x14ac:dyDescent="0.2">
      <c r="A37" s="38" t="s">
        <v>112</v>
      </c>
      <c r="B37" s="38"/>
      <c r="C37" s="32">
        <f>Marine!G23</f>
        <v>3.9</v>
      </c>
      <c r="D37" s="32">
        <v>8.9</v>
      </c>
      <c r="E37" s="32">
        <v>10.3</v>
      </c>
      <c r="F37" s="32">
        <v>5.3</v>
      </c>
      <c r="G37" s="32">
        <v>4.2</v>
      </c>
      <c r="H37" s="1">
        <f>SUM(C37:G37)</f>
        <v>32.6</v>
      </c>
      <c r="I37" s="32">
        <v>8.6999999999999993</v>
      </c>
      <c r="M37" s="38" t="s">
        <v>112</v>
      </c>
      <c r="N37" s="38"/>
      <c r="P37" s="138">
        <f>Aviation!G23</f>
        <v>0.5</v>
      </c>
      <c r="Q37" s="138">
        <v>0.9</v>
      </c>
      <c r="R37" s="138">
        <v>1.1000000000000001</v>
      </c>
      <c r="S37" s="138">
        <v>0.3</v>
      </c>
      <c r="T37" s="138">
        <v>0</v>
      </c>
      <c r="U37" s="1">
        <f>SUM(P37:T37)</f>
        <v>2.8</v>
      </c>
      <c r="V37" s="14">
        <v>0</v>
      </c>
    </row>
    <row r="38" spans="1:23" s="14" customFormat="1" x14ac:dyDescent="0.2">
      <c r="A38" s="38" t="s">
        <v>140</v>
      </c>
      <c r="B38" s="38"/>
      <c r="C38" s="32">
        <v>-0.1</v>
      </c>
      <c r="D38" s="32">
        <v>0.2</v>
      </c>
      <c r="E38" s="32">
        <v>0</v>
      </c>
      <c r="F38" s="32">
        <v>0</v>
      </c>
      <c r="G38" s="32">
        <v>0</v>
      </c>
      <c r="H38" s="1">
        <f>SUM(C38:G38)</f>
        <v>0.1</v>
      </c>
      <c r="I38" s="32">
        <v>0</v>
      </c>
      <c r="M38" s="38" t="s">
        <v>140</v>
      </c>
      <c r="N38" s="38"/>
      <c r="P38" s="138">
        <v>-0.1</v>
      </c>
      <c r="Q38" s="138">
        <v>0</v>
      </c>
      <c r="R38" s="32">
        <v>0</v>
      </c>
      <c r="S38" s="32">
        <v>0</v>
      </c>
      <c r="T38" s="32">
        <v>0</v>
      </c>
      <c r="U38" s="1">
        <f>SUM(P38:T38)</f>
        <v>-0.1</v>
      </c>
      <c r="V38" s="14">
        <v>0</v>
      </c>
    </row>
    <row r="39" spans="1:23" s="14" customFormat="1" ht="17.25" customHeight="1" thickBot="1" x14ac:dyDescent="0.25">
      <c r="A39" s="38" t="s">
        <v>110</v>
      </c>
      <c r="B39" s="38"/>
      <c r="C39" s="110">
        <f>SUM(C35:C38)</f>
        <v>33.5</v>
      </c>
      <c r="D39" s="110">
        <v>31.8</v>
      </c>
      <c r="E39" s="110">
        <v>23.8</v>
      </c>
      <c r="F39" s="110">
        <v>13.7</v>
      </c>
      <c r="G39" s="110">
        <v>8.6999999999999993</v>
      </c>
      <c r="H39" s="110">
        <f>SUM(H35:H38)</f>
        <v>37.700000000000003</v>
      </c>
      <c r="I39" s="110">
        <f>SUM(I35:I38)</f>
        <v>8.6999999999999993</v>
      </c>
      <c r="M39" s="38" t="s">
        <v>110</v>
      </c>
      <c r="N39" s="38"/>
      <c r="P39" s="119">
        <f>SUM(P35:P38)</f>
        <v>2.7</v>
      </c>
      <c r="Q39" s="119">
        <f>SUM(Q35:Q37)</f>
        <v>2.2999999999999998</v>
      </c>
      <c r="R39" s="119">
        <v>1.4</v>
      </c>
      <c r="S39" s="119">
        <v>0.3</v>
      </c>
      <c r="T39" s="113">
        <v>0</v>
      </c>
      <c r="U39" s="110">
        <f>SUM(U35:U38)</f>
        <v>2.7</v>
      </c>
      <c r="V39" s="110">
        <f>SUM(V35:V38)</f>
        <v>0</v>
      </c>
    </row>
    <row r="40" spans="1:23" s="14" customFormat="1" ht="6.75" customHeight="1" x14ac:dyDescent="0.2">
      <c r="A40" s="38"/>
      <c r="B40" s="38"/>
      <c r="C40" s="32"/>
      <c r="D40" s="32"/>
      <c r="E40" s="32"/>
      <c r="F40" s="32"/>
      <c r="G40" s="32"/>
      <c r="H40" s="32"/>
      <c r="I40" s="32"/>
      <c r="M40" s="38"/>
      <c r="N40" s="38"/>
      <c r="P40" s="32"/>
      <c r="Q40" s="32"/>
      <c r="R40" s="32"/>
      <c r="S40" s="32"/>
      <c r="T40" s="32"/>
      <c r="U40" s="32"/>
    </row>
    <row r="41" spans="1:23" s="14" customFormat="1" ht="12.75" customHeight="1" x14ac:dyDescent="0.2">
      <c r="A41" s="38" t="s">
        <v>26</v>
      </c>
      <c r="B41" s="38"/>
      <c r="C41" s="109">
        <f>Marine!G19</f>
        <v>12.6</v>
      </c>
      <c r="D41" s="109">
        <v>19.5</v>
      </c>
      <c r="E41" s="109">
        <v>16.8</v>
      </c>
      <c r="F41" s="109">
        <v>14.9</v>
      </c>
      <c r="G41" s="109">
        <v>10.5</v>
      </c>
      <c r="H41" s="109" t="e">
        <f>Marine!#REF!</f>
        <v>#REF!</v>
      </c>
      <c r="I41" s="109">
        <f>Marine!S19</f>
        <v>61.7</v>
      </c>
      <c r="M41" s="38" t="s">
        <v>26</v>
      </c>
      <c r="N41" s="38"/>
      <c r="P41" s="109">
        <f>Aviation!G19</f>
        <v>11.6</v>
      </c>
      <c r="Q41" s="109">
        <v>21.9</v>
      </c>
      <c r="R41" s="109">
        <v>17.3</v>
      </c>
      <c r="S41" s="109">
        <v>15.9</v>
      </c>
      <c r="T41" s="109">
        <v>3</v>
      </c>
      <c r="U41" s="109" t="e">
        <f>Aviation!#REF!</f>
        <v>#REF!</v>
      </c>
      <c r="V41" s="14">
        <f>Aviation!S19</f>
        <v>44.7</v>
      </c>
    </row>
    <row r="42" spans="1:23" s="14" customFormat="1" ht="6.75" customHeight="1" x14ac:dyDescent="0.2">
      <c r="A42" s="38"/>
      <c r="B42" s="38"/>
      <c r="C42" s="38"/>
      <c r="D42" s="38"/>
      <c r="E42" s="38"/>
      <c r="F42" s="38"/>
      <c r="G42" s="38"/>
      <c r="H42" s="38"/>
      <c r="I42" s="38"/>
      <c r="M42" s="38"/>
      <c r="N42" s="38"/>
      <c r="P42" s="38"/>
      <c r="Q42" s="32"/>
      <c r="R42" s="38"/>
      <c r="S42" s="38"/>
      <c r="T42" s="38"/>
      <c r="U42" s="38"/>
    </row>
    <row r="43" spans="1:23" ht="12.75" customHeight="1" x14ac:dyDescent="0.2">
      <c r="A43" s="38" t="s">
        <v>130</v>
      </c>
      <c r="B43" s="38"/>
      <c r="C43" s="65">
        <f>(C37)/C41</f>
        <v>0.31</v>
      </c>
      <c r="D43" s="65">
        <v>0.45600000000000002</v>
      </c>
      <c r="E43" s="65">
        <v>0.61299999999999999</v>
      </c>
      <c r="F43" s="65">
        <v>0.35599999999999998</v>
      </c>
      <c r="G43" s="65">
        <v>0.4</v>
      </c>
      <c r="H43" s="65" t="e">
        <f>(H37)/H41</f>
        <v>#REF!</v>
      </c>
      <c r="I43" s="65">
        <f>(I37)/I41</f>
        <v>0.14099999999999999</v>
      </c>
      <c r="M43" s="38" t="s">
        <v>130</v>
      </c>
      <c r="N43" s="38"/>
      <c r="P43" s="65">
        <f>(P37)/P41</f>
        <v>4.2999999999999997E-2</v>
      </c>
      <c r="Q43" s="65">
        <f>(Q37)/Q41</f>
        <v>4.1000000000000002E-2</v>
      </c>
      <c r="R43" s="65">
        <v>6.4000000000000001E-2</v>
      </c>
      <c r="S43" s="65">
        <v>1.9E-2</v>
      </c>
      <c r="T43" s="32">
        <v>0</v>
      </c>
      <c r="U43" s="65" t="e">
        <f>(U37)/U41</f>
        <v>#REF!</v>
      </c>
      <c r="V43" s="65">
        <f>(V37)/V41</f>
        <v>0</v>
      </c>
    </row>
    <row r="44" spans="1:23" ht="12.75" customHeight="1" x14ac:dyDescent="0.2">
      <c r="A44" s="38"/>
      <c r="B44" s="38"/>
      <c r="C44" s="38"/>
      <c r="D44" s="65"/>
      <c r="E44" s="65"/>
      <c r="F44" s="78"/>
      <c r="G44" s="65"/>
      <c r="H44" s="65"/>
      <c r="I44" s="65"/>
      <c r="K44" s="38"/>
      <c r="L44" s="38"/>
      <c r="M44" s="40"/>
      <c r="N44" s="40"/>
      <c r="O44" s="40"/>
      <c r="P44" s="40"/>
      <c r="S44" s="65"/>
      <c r="U44" s="65"/>
      <c r="V44" s="65"/>
    </row>
    <row r="45" spans="1:23" x14ac:dyDescent="0.2">
      <c r="A45" s="38"/>
      <c r="B45" s="38"/>
      <c r="F45" s="38"/>
      <c r="G45" s="38"/>
      <c r="H45" s="38"/>
      <c r="I45" s="38"/>
      <c r="K45" s="38"/>
      <c r="L45" s="38"/>
      <c r="M45" s="38"/>
      <c r="N45" s="38"/>
      <c r="O45" s="38"/>
      <c r="P45" s="38"/>
      <c r="S45" s="38"/>
      <c r="U45" s="38"/>
      <c r="V45" s="38"/>
    </row>
    <row r="46" spans="1:23" ht="14.25" customHeight="1" x14ac:dyDescent="0.2">
      <c r="A46" s="67"/>
      <c r="B46" s="67"/>
      <c r="C46" s="9" t="s">
        <v>144</v>
      </c>
      <c r="F46" s="38"/>
      <c r="G46" s="38"/>
      <c r="H46" s="38"/>
      <c r="I46" s="38"/>
      <c r="J46" s="38"/>
      <c r="K46" s="38"/>
      <c r="M46" s="38"/>
      <c r="N46" s="38"/>
      <c r="O46" s="38"/>
      <c r="P46" s="38"/>
      <c r="Q46" s="38"/>
      <c r="R46" s="38"/>
      <c r="S46" s="38"/>
      <c r="T46" s="38"/>
      <c r="U46" s="38"/>
      <c r="V46" s="38"/>
      <c r="W46" s="38"/>
    </row>
    <row r="47" spans="1:23" x14ac:dyDescent="0.2">
      <c r="F47" s="5"/>
      <c r="G47" s="4"/>
      <c r="H47" s="4"/>
      <c r="I47" s="4"/>
      <c r="J47" s="2"/>
      <c r="K47" s="1"/>
      <c r="O47" s="38"/>
      <c r="P47" s="38"/>
      <c r="Q47" s="38"/>
      <c r="R47" s="38"/>
      <c r="S47" s="4"/>
      <c r="T47" s="2"/>
      <c r="U47" s="4"/>
      <c r="V47" s="4"/>
      <c r="W47" s="2"/>
    </row>
    <row r="48" spans="1:23" x14ac:dyDescent="0.2">
      <c r="E48" s="29" t="s">
        <v>1</v>
      </c>
      <c r="L48" s="38"/>
    </row>
    <row r="49" spans="3:12" x14ac:dyDescent="0.2">
      <c r="C49" s="9" t="s">
        <v>141</v>
      </c>
      <c r="E49" s="139">
        <f>C6+C23+P23+P37+C37</f>
        <v>192.2</v>
      </c>
      <c r="L49" s="38"/>
    </row>
    <row r="50" spans="3:12" x14ac:dyDescent="0.2">
      <c r="C50" s="9" t="s">
        <v>143</v>
      </c>
      <c r="E50" s="139">
        <f>C38+C24+P24+P38</f>
        <v>-0.4</v>
      </c>
    </row>
    <row r="51" spans="3:12" x14ac:dyDescent="0.2">
      <c r="C51" s="9" t="s">
        <v>142</v>
      </c>
      <c r="E51" s="139">
        <f>C36+P22</f>
        <v>-5.6</v>
      </c>
    </row>
    <row r="52" spans="3:12" x14ac:dyDescent="0.2">
      <c r="E52" s="29"/>
    </row>
    <row r="53" spans="3:12" ht="13.5" thickBot="1" x14ac:dyDescent="0.25">
      <c r="E53" s="140">
        <f>SUM(E49:E52)</f>
        <v>186.2</v>
      </c>
    </row>
    <row r="54" spans="3:12" ht="13.5" thickTop="1" x14ac:dyDescent="0.2"/>
  </sheetData>
  <mergeCells count="57">
    <mergeCell ref="F14:G14"/>
    <mergeCell ref="F4:G4"/>
    <mergeCell ref="F6:G6"/>
    <mergeCell ref="F7:G7"/>
    <mergeCell ref="F8:G8"/>
    <mergeCell ref="F9:G9"/>
    <mergeCell ref="F12:G12"/>
    <mergeCell ref="A2:R2"/>
    <mergeCell ref="I4:J4"/>
    <mergeCell ref="I6:J6"/>
    <mergeCell ref="O6:P6"/>
    <mergeCell ref="O4:P4"/>
    <mergeCell ref="L6:M6"/>
    <mergeCell ref="L4:M4"/>
    <mergeCell ref="R6:S6"/>
    <mergeCell ref="R4:S4"/>
    <mergeCell ref="R3:S3"/>
    <mergeCell ref="L14:M14"/>
    <mergeCell ref="O9:P9"/>
    <mergeCell ref="O14:P14"/>
    <mergeCell ref="I14:J14"/>
    <mergeCell ref="I12:J12"/>
    <mergeCell ref="L10:M10"/>
    <mergeCell ref="L12:M12"/>
    <mergeCell ref="O12:P12"/>
    <mergeCell ref="I10:J10"/>
    <mergeCell ref="O10:P10"/>
    <mergeCell ref="C14:D14"/>
    <mergeCell ref="C4:D4"/>
    <mergeCell ref="C6:D6"/>
    <mergeCell ref="C7:D7"/>
    <mergeCell ref="C8:D8"/>
    <mergeCell ref="C9:D9"/>
    <mergeCell ref="C10:D10"/>
    <mergeCell ref="O7:P7"/>
    <mergeCell ref="O8:P8"/>
    <mergeCell ref="C12:D12"/>
    <mergeCell ref="I9:J9"/>
    <mergeCell ref="L9:M9"/>
    <mergeCell ref="I7:J7"/>
    <mergeCell ref="I8:J8"/>
    <mergeCell ref="F10:G10"/>
    <mergeCell ref="L8:M8"/>
    <mergeCell ref="L7:M7"/>
    <mergeCell ref="R7:S7"/>
    <mergeCell ref="R8:S8"/>
    <mergeCell ref="R9:S9"/>
    <mergeCell ref="R10:S10"/>
    <mergeCell ref="U3:V3"/>
    <mergeCell ref="U4:V4"/>
    <mergeCell ref="U6:V6"/>
    <mergeCell ref="U7:V7"/>
    <mergeCell ref="R12:S12"/>
    <mergeCell ref="U12:V12"/>
    <mergeCell ref="U8:V8"/>
    <mergeCell ref="U9:V9"/>
    <mergeCell ref="U10:V10"/>
  </mergeCells>
  <phoneticPr fontId="17"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9" width="9.7109375" style="9" customWidth="1"/>
    <col min="10" max="10" width="10.85546875" style="9" customWidth="1"/>
    <col min="11" max="16" width="9.7109375" style="9" customWidth="1"/>
    <col min="17" max="16384" width="9.140625" style="9"/>
  </cols>
  <sheetData>
    <row r="1" spans="1:18" ht="12.75" customHeight="1" x14ac:dyDescent="0.2">
      <c r="A1" s="8"/>
      <c r="B1" s="8"/>
      <c r="C1" s="8"/>
      <c r="D1" s="8"/>
      <c r="E1" s="137"/>
    </row>
    <row r="2" spans="1:18" ht="12.75" customHeight="1" x14ac:dyDescent="0.25">
      <c r="A2" s="1086"/>
      <c r="B2" s="1086"/>
      <c r="C2" s="1086"/>
      <c r="D2" s="1086"/>
      <c r="E2" s="1086"/>
      <c r="F2" s="1086"/>
      <c r="G2" s="1086"/>
      <c r="H2" s="1086"/>
      <c r="I2" s="1086"/>
      <c r="J2" s="1086"/>
      <c r="K2" s="1086"/>
      <c r="L2" s="1086"/>
      <c r="M2" s="1086"/>
      <c r="N2" s="1086"/>
      <c r="O2" s="1086"/>
      <c r="P2" s="1086"/>
    </row>
    <row r="3" spans="1:18" x14ac:dyDescent="0.2">
      <c r="C3" s="61"/>
      <c r="D3" s="91" t="s">
        <v>79</v>
      </c>
      <c r="F3" s="61"/>
      <c r="G3" s="91" t="s">
        <v>123</v>
      </c>
      <c r="I3" s="61"/>
      <c r="J3" s="91" t="s">
        <v>122</v>
      </c>
      <c r="L3" s="61"/>
      <c r="M3" s="91" t="s">
        <v>121</v>
      </c>
      <c r="N3" s="60"/>
      <c r="O3" s="61"/>
      <c r="P3" s="91" t="s">
        <v>79</v>
      </c>
      <c r="Q3" s="58"/>
      <c r="R3" s="58"/>
    </row>
    <row r="4" spans="1:18" x14ac:dyDescent="0.2">
      <c r="A4" s="79" t="s">
        <v>109</v>
      </c>
      <c r="B4" s="79"/>
      <c r="C4" s="1118">
        <v>2007</v>
      </c>
      <c r="D4" s="1118"/>
      <c r="E4" s="79"/>
      <c r="F4" s="1118">
        <v>2007</v>
      </c>
      <c r="G4" s="1118"/>
      <c r="H4" s="79"/>
      <c r="I4" s="1118">
        <v>2007</v>
      </c>
      <c r="J4" s="1118"/>
      <c r="K4" s="79"/>
      <c r="L4" s="1118">
        <v>2007</v>
      </c>
      <c r="M4" s="1118"/>
      <c r="N4" s="77"/>
      <c r="O4" s="1118">
        <v>2006</v>
      </c>
      <c r="P4" s="1118"/>
      <c r="Q4" s="77"/>
      <c r="R4" s="86"/>
    </row>
    <row r="5" spans="1:18" ht="6.75" customHeight="1" x14ac:dyDescent="0.2">
      <c r="A5" s="38"/>
      <c r="B5" s="38"/>
      <c r="C5" s="84"/>
      <c r="D5" s="84"/>
      <c r="E5" s="38"/>
      <c r="F5" s="84"/>
      <c r="G5" s="84"/>
      <c r="H5" s="38"/>
      <c r="I5" s="84"/>
      <c r="J5" s="84"/>
      <c r="K5" s="38"/>
      <c r="L5" s="84"/>
      <c r="M5" s="84"/>
      <c r="N5" s="87"/>
      <c r="O5" s="84"/>
      <c r="P5" s="84"/>
      <c r="Q5" s="84"/>
      <c r="R5" s="87"/>
    </row>
    <row r="6" spans="1:18" s="14" customFormat="1" ht="12.75" customHeight="1" x14ac:dyDescent="0.2">
      <c r="A6" s="38" t="s">
        <v>111</v>
      </c>
      <c r="B6" s="38"/>
      <c r="C6" s="1114">
        <f>F10</f>
        <v>157.19999999999999</v>
      </c>
      <c r="D6" s="1114"/>
      <c r="E6" s="38"/>
      <c r="F6" s="1114">
        <v>121.2</v>
      </c>
      <c r="G6" s="1114"/>
      <c r="H6" s="38"/>
      <c r="I6" s="1114">
        <v>70.099999999999994</v>
      </c>
      <c r="J6" s="1114"/>
      <c r="K6" s="38"/>
      <c r="L6" s="1114">
        <v>39.1</v>
      </c>
      <c r="M6" s="1114"/>
      <c r="N6" s="105"/>
      <c r="O6" s="1114">
        <v>20.3</v>
      </c>
      <c r="P6" s="1114"/>
      <c r="Q6" s="106"/>
      <c r="R6" s="88"/>
    </row>
    <row r="7" spans="1:18" s="14" customFormat="1" ht="12.75" customHeight="1" x14ac:dyDescent="0.2">
      <c r="A7" s="38" t="s">
        <v>128</v>
      </c>
      <c r="B7" s="38"/>
      <c r="C7" s="1119">
        <f>C22+L22+L36+C36</f>
        <v>-5.8</v>
      </c>
      <c r="D7" s="1119"/>
      <c r="E7" s="38"/>
      <c r="F7" s="1119">
        <v>-1.9</v>
      </c>
      <c r="G7" s="1119"/>
      <c r="H7" s="38"/>
      <c r="I7" s="1119">
        <v>-1.2</v>
      </c>
      <c r="J7" s="1119"/>
      <c r="K7" s="38"/>
      <c r="L7" s="1119">
        <v>-1</v>
      </c>
      <c r="M7" s="1119"/>
      <c r="N7" s="107"/>
      <c r="O7" s="1119">
        <v>0</v>
      </c>
      <c r="P7" s="1119"/>
      <c r="Q7" s="108"/>
      <c r="R7" s="88"/>
    </row>
    <row r="8" spans="1:18" s="14" customFormat="1" ht="12.75" customHeight="1" x14ac:dyDescent="0.2">
      <c r="A8" s="38" t="s">
        <v>112</v>
      </c>
      <c r="B8" s="38"/>
      <c r="C8" s="1120">
        <f>C23+L23+L37+C37</f>
        <v>35</v>
      </c>
      <c r="D8" s="1120"/>
      <c r="E8" s="38"/>
      <c r="F8" s="1120">
        <v>37.1</v>
      </c>
      <c r="G8" s="1120"/>
      <c r="H8" s="38"/>
      <c r="I8" s="1120">
        <v>52.3</v>
      </c>
      <c r="J8" s="1120"/>
      <c r="K8" s="38"/>
      <c r="L8" s="1120">
        <v>32</v>
      </c>
      <c r="M8" s="1120"/>
      <c r="N8" s="107"/>
      <c r="O8" s="1120">
        <v>18.8</v>
      </c>
      <c r="P8" s="1120"/>
      <c r="Q8" s="107"/>
      <c r="R8" s="88"/>
    </row>
    <row r="9" spans="1:18" s="14" customFormat="1" ht="12.75" customHeight="1" x14ac:dyDescent="0.2">
      <c r="A9" s="38" t="s">
        <v>140</v>
      </c>
      <c r="B9" s="38"/>
      <c r="C9" s="1123">
        <f>C24+C38+L38+L24</f>
        <v>-0.4</v>
      </c>
      <c r="D9" s="1123"/>
      <c r="E9" s="38"/>
      <c r="F9" s="1119">
        <v>0.8</v>
      </c>
      <c r="G9" s="1119"/>
      <c r="H9" s="38"/>
      <c r="I9" s="1119">
        <v>0</v>
      </c>
      <c r="J9" s="1119"/>
      <c r="K9" s="38"/>
      <c r="L9" s="1121">
        <v>0</v>
      </c>
      <c r="M9" s="1121"/>
      <c r="N9" s="107"/>
      <c r="O9" s="1121">
        <v>0</v>
      </c>
      <c r="P9" s="1121"/>
      <c r="Q9" s="107"/>
      <c r="R9" s="88"/>
    </row>
    <row r="10" spans="1:18" s="14" customFormat="1" ht="17.25" customHeight="1" thickBot="1" x14ac:dyDescent="0.25">
      <c r="A10" s="38" t="s">
        <v>110</v>
      </c>
      <c r="B10" s="38"/>
      <c r="C10" s="1116">
        <f>C25+L25+L39+C39</f>
        <v>186</v>
      </c>
      <c r="D10" s="1116"/>
      <c r="E10" s="38"/>
      <c r="F10" s="1116">
        <v>157.19999999999999</v>
      </c>
      <c r="G10" s="1116"/>
      <c r="H10" s="38"/>
      <c r="I10" s="1116">
        <v>121.2</v>
      </c>
      <c r="J10" s="1116"/>
      <c r="K10" s="38"/>
      <c r="L10" s="1116">
        <v>70.099999999999994</v>
      </c>
      <c r="M10" s="1116"/>
      <c r="N10" s="105"/>
      <c r="O10" s="1116">
        <v>39.1</v>
      </c>
      <c r="P10" s="1116"/>
      <c r="Q10" s="105"/>
      <c r="R10" s="88"/>
    </row>
    <row r="11" spans="1:18" s="14" customFormat="1" ht="6.75" customHeight="1" x14ac:dyDescent="0.2">
      <c r="A11" s="38"/>
      <c r="B11" s="38"/>
      <c r="C11" s="85"/>
      <c r="D11" s="85"/>
      <c r="E11" s="38"/>
      <c r="F11" s="85"/>
      <c r="G11" s="85"/>
      <c r="H11" s="38"/>
      <c r="I11" s="85"/>
      <c r="J11" s="85"/>
      <c r="K11" s="38"/>
      <c r="L11" s="85"/>
      <c r="M11" s="85"/>
      <c r="N11" s="89"/>
      <c r="O11" s="85"/>
      <c r="P11" s="85"/>
      <c r="Q11" s="85"/>
      <c r="R11" s="89"/>
    </row>
    <row r="12" spans="1:18" s="14" customFormat="1" x14ac:dyDescent="0.2">
      <c r="A12" s="38" t="s">
        <v>26</v>
      </c>
      <c r="B12" s="38"/>
      <c r="C12" s="1114">
        <f>C27+L27+L41+C41</f>
        <v>121.6</v>
      </c>
      <c r="D12" s="1114"/>
      <c r="E12" s="38"/>
      <c r="F12" s="1114">
        <v>160.5</v>
      </c>
      <c r="G12" s="1114"/>
      <c r="H12" s="38"/>
      <c r="I12" s="1114">
        <v>151.9</v>
      </c>
      <c r="J12" s="1114"/>
      <c r="K12" s="38"/>
      <c r="L12" s="1114">
        <v>140.19999999999999</v>
      </c>
      <c r="M12" s="1114"/>
      <c r="N12" s="105"/>
      <c r="O12" s="1114">
        <v>99</v>
      </c>
      <c r="P12" s="1114"/>
      <c r="Q12" s="106"/>
      <c r="R12" s="88"/>
    </row>
    <row r="13" spans="1:18" ht="6.75" customHeight="1" x14ac:dyDescent="0.2">
      <c r="A13" s="38"/>
      <c r="B13" s="38"/>
      <c r="C13" s="84"/>
      <c r="D13" s="84"/>
      <c r="E13" s="38"/>
      <c r="F13" s="84"/>
      <c r="G13" s="84"/>
      <c r="H13" s="38"/>
      <c r="I13" s="84"/>
      <c r="J13" s="84"/>
      <c r="K13" s="38"/>
      <c r="L13" s="84"/>
      <c r="M13" s="84"/>
      <c r="N13" s="87"/>
      <c r="O13" s="84"/>
      <c r="P13" s="84"/>
      <c r="Q13" s="84"/>
      <c r="R13" s="87"/>
    </row>
    <row r="14" spans="1:18" x14ac:dyDescent="0.2">
      <c r="A14" s="38" t="s">
        <v>130</v>
      </c>
      <c r="B14" s="38"/>
      <c r="C14" s="1122">
        <f>(C8)/C12</f>
        <v>0.28799999999999998</v>
      </c>
      <c r="D14" s="1122"/>
      <c r="E14" s="38"/>
      <c r="F14" s="1122">
        <v>0.23100000000000001</v>
      </c>
      <c r="G14" s="1122"/>
      <c r="H14" s="38"/>
      <c r="I14" s="1122">
        <v>0.34399999999999997</v>
      </c>
      <c r="J14" s="1122"/>
      <c r="K14" s="38"/>
      <c r="L14" s="1122">
        <v>0.22800000000000001</v>
      </c>
      <c r="M14" s="1122"/>
      <c r="N14" s="90"/>
      <c r="O14" s="1122">
        <v>0.19</v>
      </c>
      <c r="P14" s="1122"/>
      <c r="Q14" s="83"/>
      <c r="R14" s="90"/>
    </row>
    <row r="15" spans="1:18" x14ac:dyDescent="0.2">
      <c r="A15" s="38" t="s">
        <v>132</v>
      </c>
      <c r="B15" s="38"/>
      <c r="C15" s="83"/>
      <c r="D15" s="83">
        <f>(105.7)/C10</f>
        <v>0.56799999999999995</v>
      </c>
      <c r="E15" s="38"/>
      <c r="F15" s="83"/>
      <c r="G15" s="83">
        <v>0.70199999999999996</v>
      </c>
      <c r="H15" s="38"/>
      <c r="I15" s="83"/>
      <c r="J15" s="83">
        <v>0.68400000000000005</v>
      </c>
      <c r="K15" s="38"/>
      <c r="L15" s="83"/>
      <c r="M15" s="83">
        <v>0.76600000000000001</v>
      </c>
      <c r="N15" s="90"/>
      <c r="O15" s="83"/>
      <c r="P15" s="83">
        <v>0.96899999999999997</v>
      </c>
      <c r="Q15" s="83"/>
      <c r="R15" s="90"/>
    </row>
    <row r="16" spans="1:18" ht="13.5" x14ac:dyDescent="0.2">
      <c r="A16" s="80"/>
      <c r="B16" s="80"/>
      <c r="C16" s="80"/>
      <c r="D16" s="80"/>
      <c r="E16" s="80"/>
      <c r="F16" s="81"/>
      <c r="G16" s="81"/>
      <c r="H16" s="76"/>
      <c r="I16" s="81"/>
      <c r="J16" s="80"/>
      <c r="K16" s="82"/>
      <c r="L16" s="82"/>
      <c r="M16" s="82"/>
      <c r="N16" s="82"/>
      <c r="O16" s="82"/>
      <c r="P16" s="82"/>
    </row>
    <row r="17" spans="1:16" ht="13.5" x14ac:dyDescent="0.2">
      <c r="A17" s="38"/>
      <c r="B17" s="38"/>
      <c r="C17" s="38"/>
      <c r="D17" s="38"/>
      <c r="E17" s="38"/>
      <c r="F17" s="63"/>
      <c r="G17" s="63"/>
      <c r="H17" s="63"/>
      <c r="I17" s="63"/>
      <c r="J17" s="38"/>
      <c r="K17" s="67"/>
      <c r="L17" s="67"/>
      <c r="M17" s="67"/>
      <c r="N17" s="67"/>
      <c r="O17" s="67"/>
      <c r="P17" s="67"/>
    </row>
    <row r="18" spans="1:16" ht="13.5" x14ac:dyDescent="0.2">
      <c r="A18" s="38"/>
      <c r="B18" s="38"/>
      <c r="C18" s="111" t="s">
        <v>79</v>
      </c>
      <c r="D18" s="111" t="s">
        <v>123</v>
      </c>
      <c r="E18" s="111" t="s">
        <v>122</v>
      </c>
      <c r="F18" s="111" t="s">
        <v>121</v>
      </c>
      <c r="G18" s="111" t="s">
        <v>79</v>
      </c>
      <c r="I18" s="67"/>
      <c r="J18" s="67"/>
      <c r="L18" s="111" t="s">
        <v>79</v>
      </c>
      <c r="M18" s="111" t="s">
        <v>123</v>
      </c>
      <c r="N18" s="111" t="s">
        <v>122</v>
      </c>
      <c r="O18" s="111" t="s">
        <v>121</v>
      </c>
      <c r="P18" s="111" t="s">
        <v>79</v>
      </c>
    </row>
    <row r="19" spans="1:16" x14ac:dyDescent="0.2">
      <c r="A19" s="79" t="s">
        <v>48</v>
      </c>
      <c r="B19" s="79"/>
      <c r="C19" s="64">
        <v>2007</v>
      </c>
      <c r="D19" s="64">
        <v>2007</v>
      </c>
      <c r="E19" s="64">
        <v>2007</v>
      </c>
      <c r="F19" s="64">
        <v>2007</v>
      </c>
      <c r="G19" s="64">
        <v>2006</v>
      </c>
      <c r="I19" s="79" t="s">
        <v>49</v>
      </c>
      <c r="J19" s="79"/>
      <c r="L19" s="64">
        <v>2007</v>
      </c>
      <c r="M19" s="64">
        <v>2007</v>
      </c>
      <c r="N19" s="64">
        <v>2007</v>
      </c>
      <c r="O19" s="64">
        <v>2007</v>
      </c>
      <c r="P19" s="64">
        <v>2006</v>
      </c>
    </row>
    <row r="20" spans="1:16" ht="6.75" customHeight="1" x14ac:dyDescent="0.2">
      <c r="A20" s="38"/>
      <c r="B20" s="38"/>
      <c r="C20" s="32"/>
      <c r="D20" s="32"/>
      <c r="E20" s="32"/>
      <c r="F20" s="32"/>
      <c r="G20" s="32"/>
      <c r="I20" s="38"/>
      <c r="J20" s="38"/>
      <c r="L20" s="32"/>
      <c r="N20" s="32"/>
      <c r="O20" s="32"/>
      <c r="P20" s="32"/>
    </row>
    <row r="21" spans="1:16" s="14" customFormat="1" ht="12.75" customHeight="1" x14ac:dyDescent="0.2">
      <c r="A21" s="38" t="s">
        <v>111</v>
      </c>
      <c r="B21" s="38"/>
      <c r="C21" s="109">
        <f>D25</f>
        <v>52.4</v>
      </c>
      <c r="D21" s="109">
        <v>45.4</v>
      </c>
      <c r="E21" s="109">
        <v>27.5</v>
      </c>
      <c r="F21" s="109">
        <v>13.2</v>
      </c>
      <c r="G21" s="109">
        <v>6</v>
      </c>
      <c r="I21" s="38" t="s">
        <v>111</v>
      </c>
      <c r="J21" s="38"/>
      <c r="L21" s="109">
        <f>M25</f>
        <v>70.7</v>
      </c>
      <c r="M21" s="109">
        <v>50.6</v>
      </c>
      <c r="N21" s="109">
        <v>28.6</v>
      </c>
      <c r="O21" s="109">
        <v>17.2</v>
      </c>
      <c r="P21" s="109">
        <v>9.8000000000000007</v>
      </c>
    </row>
    <row r="22" spans="1:16" s="14" customFormat="1" ht="12.75" customHeight="1" x14ac:dyDescent="0.2">
      <c r="A22" s="38" t="s">
        <v>128</v>
      </c>
      <c r="B22" s="38"/>
      <c r="C22" s="1">
        <v>-0.2</v>
      </c>
      <c r="D22" s="32">
        <v>0</v>
      </c>
      <c r="E22" s="1">
        <v>-0.2</v>
      </c>
      <c r="F22" s="1">
        <v>0</v>
      </c>
      <c r="G22" s="1">
        <v>0</v>
      </c>
      <c r="I22" s="38" t="s">
        <v>128</v>
      </c>
      <c r="J22" s="38"/>
      <c r="L22" s="32">
        <v>-3.5</v>
      </c>
      <c r="M22" s="32">
        <v>-0.8</v>
      </c>
      <c r="N22" s="32">
        <v>-0.8</v>
      </c>
      <c r="O22" s="32">
        <v>-0.7</v>
      </c>
      <c r="P22" s="32">
        <v>0</v>
      </c>
    </row>
    <row r="23" spans="1:16" s="14" customFormat="1" ht="12.75" customHeight="1" x14ac:dyDescent="0.2">
      <c r="A23" s="38" t="s">
        <v>112</v>
      </c>
      <c r="B23" s="38"/>
      <c r="C23" s="32">
        <f>Property!G23</f>
        <v>5.3</v>
      </c>
      <c r="D23" s="32">
        <v>6.6</v>
      </c>
      <c r="E23" s="32">
        <v>18.100000000000001</v>
      </c>
      <c r="F23" s="32">
        <v>14.3</v>
      </c>
      <c r="G23" s="32">
        <v>7.2</v>
      </c>
      <c r="I23" s="38" t="s">
        <v>112</v>
      </c>
      <c r="J23" s="38"/>
      <c r="L23" s="32">
        <f>Energy!G23</f>
        <v>25.3</v>
      </c>
      <c r="M23" s="32">
        <v>20.7</v>
      </c>
      <c r="N23" s="32">
        <v>22.8</v>
      </c>
      <c r="O23" s="32">
        <v>12.1</v>
      </c>
      <c r="P23" s="32">
        <v>7.4</v>
      </c>
    </row>
    <row r="24" spans="1:16" s="14" customFormat="1" ht="12.75" customHeight="1" x14ac:dyDescent="0.2">
      <c r="A24" s="38" t="s">
        <v>140</v>
      </c>
      <c r="B24" s="38"/>
      <c r="C24" s="32">
        <v>-0.1</v>
      </c>
      <c r="D24" s="32">
        <v>0.4</v>
      </c>
      <c r="E24" s="32">
        <v>0</v>
      </c>
      <c r="F24" s="32">
        <v>0</v>
      </c>
      <c r="G24" s="32">
        <v>0</v>
      </c>
      <c r="I24" s="38" t="s">
        <v>140</v>
      </c>
      <c r="J24" s="38"/>
      <c r="L24" s="32">
        <v>-0.1</v>
      </c>
      <c r="M24" s="32">
        <v>0.2</v>
      </c>
      <c r="N24" s="32">
        <v>0</v>
      </c>
      <c r="O24" s="32">
        <v>0</v>
      </c>
      <c r="P24" s="32">
        <v>0</v>
      </c>
    </row>
    <row r="25" spans="1:16" s="14" customFormat="1" ht="17.25" customHeight="1" thickBot="1" x14ac:dyDescent="0.25">
      <c r="A25" s="38" t="s">
        <v>110</v>
      </c>
      <c r="B25" s="38"/>
      <c r="C25" s="110">
        <f>SUM(C21:C24)</f>
        <v>57.4</v>
      </c>
      <c r="D25" s="110">
        <v>52.4</v>
      </c>
      <c r="E25" s="110">
        <v>45.4</v>
      </c>
      <c r="F25" s="110">
        <v>27.5</v>
      </c>
      <c r="G25" s="110">
        <v>13.2</v>
      </c>
      <c r="I25" s="38" t="s">
        <v>110</v>
      </c>
      <c r="J25" s="38"/>
      <c r="L25" s="110">
        <f>SUM(L21:L24)</f>
        <v>92.4</v>
      </c>
      <c r="M25" s="110">
        <v>70.7</v>
      </c>
      <c r="N25" s="110">
        <v>50.6</v>
      </c>
      <c r="O25" s="110">
        <v>28.6</v>
      </c>
      <c r="P25" s="110">
        <v>17.2</v>
      </c>
    </row>
    <row r="26" spans="1:16" s="14" customFormat="1" ht="6.75" customHeight="1" x14ac:dyDescent="0.2">
      <c r="A26" s="38"/>
      <c r="B26" s="38"/>
      <c r="C26" s="32"/>
      <c r="D26" s="32"/>
      <c r="E26" s="32"/>
      <c r="F26" s="32"/>
      <c r="G26" s="32"/>
      <c r="I26" s="38"/>
      <c r="J26" s="38"/>
      <c r="L26" s="32"/>
      <c r="M26" s="32"/>
      <c r="N26" s="32"/>
      <c r="O26" s="32"/>
      <c r="P26" s="32"/>
    </row>
    <row r="27" spans="1:16" s="14" customFormat="1" x14ac:dyDescent="0.2">
      <c r="A27" s="38" t="s">
        <v>26</v>
      </c>
      <c r="B27" s="38"/>
      <c r="C27" s="109">
        <f>Property!G19</f>
        <v>56.6</v>
      </c>
      <c r="D27" s="109">
        <v>68.099999999999994</v>
      </c>
      <c r="E27" s="109">
        <v>66.2</v>
      </c>
      <c r="F27" s="109">
        <v>57.3</v>
      </c>
      <c r="G27" s="109">
        <v>40.5</v>
      </c>
      <c r="I27" s="38" t="s">
        <v>26</v>
      </c>
      <c r="J27" s="38"/>
      <c r="L27" s="109">
        <f>Energy!G19</f>
        <v>40.799999999999997</v>
      </c>
      <c r="M27" s="109">
        <v>51</v>
      </c>
      <c r="N27" s="109">
        <v>51.6</v>
      </c>
      <c r="O27" s="109">
        <v>52.1</v>
      </c>
      <c r="P27" s="109">
        <v>45</v>
      </c>
    </row>
    <row r="28" spans="1:16" ht="6.75" customHeight="1" x14ac:dyDescent="0.2">
      <c r="A28" s="38"/>
      <c r="B28" s="38"/>
      <c r="C28" s="38"/>
      <c r="D28" s="38"/>
      <c r="E28" s="38"/>
      <c r="F28" s="38"/>
      <c r="G28" s="38"/>
      <c r="I28" s="38"/>
      <c r="J28" s="38"/>
      <c r="L28" s="38"/>
      <c r="M28" s="38"/>
      <c r="N28" s="38"/>
      <c r="O28" s="38"/>
      <c r="P28" s="38"/>
    </row>
    <row r="29" spans="1:16" x14ac:dyDescent="0.2">
      <c r="A29" s="38" t="s">
        <v>130</v>
      </c>
      <c r="B29" s="38"/>
      <c r="C29" s="65">
        <f>(C23)/C27</f>
        <v>9.4E-2</v>
      </c>
      <c r="D29" s="65">
        <v>9.7000000000000003E-2</v>
      </c>
      <c r="E29" s="65">
        <v>0.27300000000000002</v>
      </c>
      <c r="F29" s="65">
        <v>0.25</v>
      </c>
      <c r="G29" s="65">
        <v>0.17799999999999999</v>
      </c>
      <c r="I29" s="38" t="s">
        <v>130</v>
      </c>
      <c r="J29" s="38"/>
      <c r="L29" s="65">
        <f>(L23)/L27</f>
        <v>0.62</v>
      </c>
      <c r="M29" s="65">
        <v>0.40600000000000003</v>
      </c>
      <c r="N29" s="65">
        <v>0.442</v>
      </c>
      <c r="O29" s="65">
        <v>0.23200000000000001</v>
      </c>
      <c r="P29" s="65">
        <v>0.16400000000000001</v>
      </c>
    </row>
    <row r="30" spans="1:16" x14ac:dyDescent="0.2">
      <c r="A30" s="38"/>
      <c r="B30" s="38"/>
      <c r="C30" s="65"/>
      <c r="E30" s="65"/>
      <c r="F30" s="65"/>
      <c r="G30" s="65"/>
      <c r="I30" s="38"/>
      <c r="J30" s="38"/>
      <c r="L30" s="65"/>
      <c r="N30" s="65"/>
      <c r="O30" s="65"/>
      <c r="P30" s="65"/>
    </row>
    <row r="31" spans="1:16" x14ac:dyDescent="0.2">
      <c r="A31" s="38"/>
      <c r="B31" s="38"/>
      <c r="C31" s="38"/>
      <c r="E31" s="38"/>
      <c r="F31" s="38"/>
      <c r="G31" s="38"/>
      <c r="I31" s="38"/>
      <c r="J31" s="38"/>
      <c r="L31" s="66"/>
      <c r="N31" s="66"/>
      <c r="O31" s="66"/>
      <c r="P31" s="66"/>
    </row>
    <row r="32" spans="1:16" x14ac:dyDescent="0.2">
      <c r="A32" s="38"/>
      <c r="B32" s="38"/>
      <c r="C32" s="111" t="s">
        <v>79</v>
      </c>
      <c r="D32" s="111" t="s">
        <v>123</v>
      </c>
      <c r="E32" s="111" t="s">
        <v>122</v>
      </c>
      <c r="F32" s="111" t="s">
        <v>121</v>
      </c>
      <c r="G32" s="111" t="s">
        <v>79</v>
      </c>
      <c r="I32" s="38"/>
      <c r="J32" s="38"/>
      <c r="L32" s="111" t="s">
        <v>79</v>
      </c>
      <c r="M32" s="111" t="s">
        <v>123</v>
      </c>
      <c r="N32" s="111" t="s">
        <v>122</v>
      </c>
      <c r="O32" s="111" t="s">
        <v>121</v>
      </c>
      <c r="P32" s="111" t="s">
        <v>79</v>
      </c>
    </row>
    <row r="33" spans="1:17" x14ac:dyDescent="0.2">
      <c r="A33" s="79" t="s">
        <v>50</v>
      </c>
      <c r="B33" s="79"/>
      <c r="C33" s="64">
        <v>2007</v>
      </c>
      <c r="D33" s="64">
        <v>2007</v>
      </c>
      <c r="E33" s="64">
        <v>2007</v>
      </c>
      <c r="F33" s="64">
        <v>2007</v>
      </c>
      <c r="G33" s="64">
        <v>2006</v>
      </c>
      <c r="I33" s="79" t="s">
        <v>51</v>
      </c>
      <c r="J33" s="79"/>
      <c r="L33" s="64">
        <v>2007</v>
      </c>
      <c r="M33" s="64">
        <v>2007</v>
      </c>
      <c r="N33" s="64">
        <v>2007</v>
      </c>
      <c r="O33" s="64">
        <v>2007</v>
      </c>
      <c r="P33" s="64">
        <v>2006</v>
      </c>
    </row>
    <row r="34" spans="1:17" ht="6.75" customHeight="1" x14ac:dyDescent="0.2">
      <c r="A34" s="38"/>
      <c r="B34" s="38"/>
      <c r="C34" s="32"/>
      <c r="D34" s="32"/>
      <c r="E34" s="32"/>
      <c r="F34" s="32"/>
      <c r="G34" s="32"/>
      <c r="I34" s="38"/>
      <c r="J34" s="38"/>
      <c r="L34" s="32"/>
      <c r="N34" s="32"/>
      <c r="O34" s="32"/>
      <c r="P34" s="32"/>
    </row>
    <row r="35" spans="1:17" s="14" customFormat="1" x14ac:dyDescent="0.2">
      <c r="A35" s="38" t="s">
        <v>111</v>
      </c>
      <c r="B35" s="38"/>
      <c r="C35" s="109">
        <f>D39</f>
        <v>31.8</v>
      </c>
      <c r="D35" s="109">
        <v>23.8</v>
      </c>
      <c r="E35" s="109">
        <v>13.7</v>
      </c>
      <c r="F35" s="109">
        <v>8.6999999999999993</v>
      </c>
      <c r="G35" s="109">
        <v>4.5</v>
      </c>
      <c r="I35" s="38" t="s">
        <v>111</v>
      </c>
      <c r="J35" s="38"/>
      <c r="L35" s="120">
        <f>M39</f>
        <v>2.2999999999999998</v>
      </c>
      <c r="M35" s="120">
        <v>1.4</v>
      </c>
      <c r="N35" s="120">
        <v>0.3</v>
      </c>
      <c r="O35" s="112">
        <v>0</v>
      </c>
      <c r="P35" s="112">
        <v>0</v>
      </c>
    </row>
    <row r="36" spans="1:17" s="14" customFormat="1" x14ac:dyDescent="0.2">
      <c r="A36" s="38" t="s">
        <v>128</v>
      </c>
      <c r="B36" s="38"/>
      <c r="C36" s="1">
        <v>-2.1</v>
      </c>
      <c r="D36" s="32">
        <v>-1.1000000000000001</v>
      </c>
      <c r="E36" s="32">
        <v>-0.2</v>
      </c>
      <c r="F36" s="32">
        <v>-0.3</v>
      </c>
      <c r="G36" s="32">
        <v>0</v>
      </c>
      <c r="I36" s="38" t="s">
        <v>128</v>
      </c>
      <c r="J36" s="38"/>
      <c r="L36" s="32">
        <v>0</v>
      </c>
      <c r="M36" s="32">
        <v>0</v>
      </c>
      <c r="N36" s="32">
        <v>0</v>
      </c>
      <c r="O36" s="32">
        <v>0</v>
      </c>
      <c r="P36" s="32">
        <v>0</v>
      </c>
    </row>
    <row r="37" spans="1:17" s="14" customFormat="1" x14ac:dyDescent="0.2">
      <c r="A37" s="38" t="s">
        <v>112</v>
      </c>
      <c r="B37" s="38"/>
      <c r="C37" s="32">
        <f>Marine!G23</f>
        <v>3.9</v>
      </c>
      <c r="D37" s="32">
        <v>8.9</v>
      </c>
      <c r="E37" s="32">
        <v>10.3</v>
      </c>
      <c r="F37" s="32">
        <v>5.3</v>
      </c>
      <c r="G37" s="32">
        <v>4.2</v>
      </c>
      <c r="I37" s="38" t="s">
        <v>112</v>
      </c>
      <c r="J37" s="38"/>
      <c r="L37" s="138">
        <f>Aviation!G23</f>
        <v>0.5</v>
      </c>
      <c r="M37" s="138">
        <v>0.9</v>
      </c>
      <c r="N37" s="138">
        <v>1.1000000000000001</v>
      </c>
      <c r="O37" s="138">
        <v>0.3</v>
      </c>
      <c r="P37" s="138">
        <v>0</v>
      </c>
    </row>
    <row r="38" spans="1:17" s="14" customFormat="1" x14ac:dyDescent="0.2">
      <c r="A38" s="38" t="s">
        <v>140</v>
      </c>
      <c r="B38" s="38"/>
      <c r="C38" s="32">
        <v>-0.1</v>
      </c>
      <c r="D38" s="32">
        <v>0.2</v>
      </c>
      <c r="E38" s="32">
        <v>0</v>
      </c>
      <c r="F38" s="32">
        <v>0</v>
      </c>
      <c r="G38" s="32">
        <v>0</v>
      </c>
      <c r="I38" s="38" t="s">
        <v>140</v>
      </c>
      <c r="J38" s="38"/>
      <c r="L38" s="138">
        <v>-0.1</v>
      </c>
      <c r="M38" s="138">
        <v>0</v>
      </c>
      <c r="N38" s="32">
        <v>0</v>
      </c>
      <c r="O38" s="32">
        <v>0</v>
      </c>
      <c r="P38" s="32">
        <v>0</v>
      </c>
    </row>
    <row r="39" spans="1:17" s="14" customFormat="1" ht="17.25" customHeight="1" thickBot="1" x14ac:dyDescent="0.25">
      <c r="A39" s="38" t="s">
        <v>110</v>
      </c>
      <c r="B39" s="38"/>
      <c r="C39" s="110">
        <f>SUM(C35:C38)</f>
        <v>33.5</v>
      </c>
      <c r="D39" s="110">
        <v>31.8</v>
      </c>
      <c r="E39" s="110">
        <v>23.8</v>
      </c>
      <c r="F39" s="110">
        <v>13.7</v>
      </c>
      <c r="G39" s="110">
        <v>8.6999999999999993</v>
      </c>
      <c r="I39" s="38" t="s">
        <v>110</v>
      </c>
      <c r="J39" s="38"/>
      <c r="L39" s="119">
        <f>SUM(L35:L38)</f>
        <v>2.7</v>
      </c>
      <c r="M39" s="119">
        <f>SUM(M35:M37)</f>
        <v>2.2999999999999998</v>
      </c>
      <c r="N39" s="119">
        <v>1.4</v>
      </c>
      <c r="O39" s="119">
        <v>0.3</v>
      </c>
      <c r="P39" s="113">
        <v>0</v>
      </c>
    </row>
    <row r="40" spans="1:17" s="14" customFormat="1" ht="6.75" customHeight="1" x14ac:dyDescent="0.2">
      <c r="A40" s="38"/>
      <c r="B40" s="38"/>
      <c r="C40" s="32"/>
      <c r="D40" s="32"/>
      <c r="E40" s="32"/>
      <c r="F40" s="32"/>
      <c r="G40" s="32"/>
      <c r="I40" s="38"/>
      <c r="J40" s="38"/>
      <c r="L40" s="32"/>
      <c r="M40" s="32"/>
      <c r="N40" s="32"/>
      <c r="O40" s="32"/>
      <c r="P40" s="32"/>
    </row>
    <row r="41" spans="1:17" s="14" customFormat="1" ht="12.75" customHeight="1" x14ac:dyDescent="0.2">
      <c r="A41" s="38" t="s">
        <v>26</v>
      </c>
      <c r="B41" s="38"/>
      <c r="C41" s="109">
        <f>Marine!G19</f>
        <v>12.6</v>
      </c>
      <c r="D41" s="109">
        <v>19.5</v>
      </c>
      <c r="E41" s="109">
        <v>16.8</v>
      </c>
      <c r="F41" s="109">
        <v>14.9</v>
      </c>
      <c r="G41" s="109">
        <v>10.5</v>
      </c>
      <c r="I41" s="38" t="s">
        <v>26</v>
      </c>
      <c r="J41" s="38"/>
      <c r="L41" s="109">
        <f>Aviation!G19</f>
        <v>11.6</v>
      </c>
      <c r="M41" s="109">
        <v>21.9</v>
      </c>
      <c r="N41" s="109">
        <v>17.3</v>
      </c>
      <c r="O41" s="109">
        <v>15.9</v>
      </c>
      <c r="P41" s="109">
        <v>3</v>
      </c>
    </row>
    <row r="42" spans="1:17" s="14" customFormat="1" ht="6.75" customHeight="1" x14ac:dyDescent="0.2">
      <c r="A42" s="38"/>
      <c r="B42" s="38"/>
      <c r="C42" s="38"/>
      <c r="D42" s="38"/>
      <c r="E42" s="38"/>
      <c r="F42" s="38"/>
      <c r="G42" s="38"/>
      <c r="I42" s="38"/>
      <c r="J42" s="38"/>
      <c r="L42" s="38"/>
      <c r="M42" s="32"/>
      <c r="N42" s="38"/>
      <c r="O42" s="38"/>
      <c r="P42" s="38"/>
    </row>
    <row r="43" spans="1:17" ht="12.75" customHeight="1" x14ac:dyDescent="0.2">
      <c r="A43" s="38" t="s">
        <v>130</v>
      </c>
      <c r="B43" s="38"/>
      <c r="C43" s="65">
        <f>(C37)/C41</f>
        <v>0.31</v>
      </c>
      <c r="D43" s="65">
        <v>0.45600000000000002</v>
      </c>
      <c r="E43" s="65">
        <v>0.61299999999999999</v>
      </c>
      <c r="F43" s="65">
        <v>0.35599999999999998</v>
      </c>
      <c r="G43" s="65">
        <v>0.4</v>
      </c>
      <c r="I43" s="38" t="s">
        <v>130</v>
      </c>
      <c r="J43" s="38"/>
      <c r="L43" s="65">
        <f>(L37)/L41</f>
        <v>4.2999999999999997E-2</v>
      </c>
      <c r="M43" s="65">
        <f>(M37)/M41</f>
        <v>4.1000000000000002E-2</v>
      </c>
      <c r="N43" s="65">
        <v>6.4000000000000001E-2</v>
      </c>
      <c r="O43" s="65">
        <v>1.9E-2</v>
      </c>
      <c r="P43" s="32">
        <v>0</v>
      </c>
    </row>
    <row r="44" spans="1:17" ht="12.75" customHeight="1" x14ac:dyDescent="0.2">
      <c r="A44" s="38"/>
      <c r="B44" s="38"/>
      <c r="C44" s="38"/>
      <c r="D44" s="65"/>
      <c r="E44" s="65"/>
      <c r="F44" s="78"/>
      <c r="G44" s="65"/>
      <c r="I44" s="38"/>
      <c r="J44" s="38"/>
      <c r="K44" s="40"/>
      <c r="L44" s="40"/>
      <c r="M44" s="40"/>
      <c r="N44" s="40"/>
      <c r="Q44" s="38"/>
    </row>
    <row r="45" spans="1:17" x14ac:dyDescent="0.2">
      <c r="A45" s="38"/>
      <c r="B45" s="38"/>
      <c r="F45" s="38"/>
      <c r="G45" s="38"/>
      <c r="I45" s="38"/>
      <c r="J45" s="38"/>
      <c r="K45" s="38"/>
      <c r="L45" s="38"/>
      <c r="M45" s="38"/>
      <c r="N45" s="38"/>
      <c r="Q45" s="38"/>
    </row>
    <row r="46" spans="1:17" ht="14.25" customHeight="1" x14ac:dyDescent="0.2">
      <c r="A46" s="67"/>
      <c r="B46" s="67"/>
      <c r="C46" s="9" t="s">
        <v>144</v>
      </c>
      <c r="F46" s="38"/>
      <c r="G46" s="38"/>
      <c r="H46" s="38"/>
      <c r="I46" s="38"/>
      <c r="K46" s="38"/>
      <c r="L46" s="38"/>
      <c r="M46" s="38"/>
      <c r="N46" s="38"/>
      <c r="O46" s="38"/>
      <c r="P46" s="38"/>
      <c r="Q46" s="38"/>
    </row>
    <row r="47" spans="1:17" x14ac:dyDescent="0.2">
      <c r="F47" s="5"/>
      <c r="G47" s="4"/>
      <c r="H47" s="2"/>
      <c r="I47" s="1"/>
      <c r="M47" s="38"/>
      <c r="N47" s="38"/>
      <c r="O47" s="38"/>
      <c r="P47" s="38"/>
      <c r="Q47" s="38"/>
    </row>
    <row r="48" spans="1:17" x14ac:dyDescent="0.2">
      <c r="E48" s="29" t="s">
        <v>1</v>
      </c>
      <c r="J48" s="38"/>
    </row>
    <row r="49" spans="3:10" x14ac:dyDescent="0.2">
      <c r="C49" s="9" t="s">
        <v>141</v>
      </c>
      <c r="E49" s="139">
        <f>C6+C23+L23+L37+C37</f>
        <v>192.2</v>
      </c>
      <c r="J49" s="38"/>
    </row>
    <row r="50" spans="3:10" x14ac:dyDescent="0.2">
      <c r="C50" s="9" t="s">
        <v>143</v>
      </c>
      <c r="E50" s="139">
        <f>C38+C24+L24+L38</f>
        <v>-0.4</v>
      </c>
    </row>
    <row r="51" spans="3:10" x14ac:dyDescent="0.2">
      <c r="C51" s="9" t="s">
        <v>142</v>
      </c>
      <c r="E51" s="139">
        <f>C36+L22</f>
        <v>-5.6</v>
      </c>
    </row>
    <row r="52" spans="3:10" x14ac:dyDescent="0.2">
      <c r="E52" s="29"/>
    </row>
    <row r="53" spans="3:10" ht="13.5" thickBot="1" x14ac:dyDescent="0.25">
      <c r="E53" s="140">
        <f>SUM(E49:E52)</f>
        <v>186.2</v>
      </c>
    </row>
    <row r="54" spans="3:10" ht="13.5" thickTop="1" x14ac:dyDescent="0.2"/>
  </sheetData>
  <mergeCells count="41">
    <mergeCell ref="L14:M14"/>
    <mergeCell ref="O9:P9"/>
    <mergeCell ref="O14:P14"/>
    <mergeCell ref="I14:J14"/>
    <mergeCell ref="I12:J12"/>
    <mergeCell ref="L10:M10"/>
    <mergeCell ref="L12:M12"/>
    <mergeCell ref="O12:P12"/>
    <mergeCell ref="O10:P10"/>
    <mergeCell ref="C12:D12"/>
    <mergeCell ref="C14:D14"/>
    <mergeCell ref="C4:D4"/>
    <mergeCell ref="C6:D6"/>
    <mergeCell ref="C7:D7"/>
    <mergeCell ref="C8:D8"/>
    <mergeCell ref="C9:D9"/>
    <mergeCell ref="C10:D10"/>
    <mergeCell ref="I7:J7"/>
    <mergeCell ref="I8:J8"/>
    <mergeCell ref="I10:J10"/>
    <mergeCell ref="L8:M8"/>
    <mergeCell ref="O8:P8"/>
    <mergeCell ref="I9:J9"/>
    <mergeCell ref="L9:M9"/>
    <mergeCell ref="O7:P7"/>
    <mergeCell ref="L7:M7"/>
    <mergeCell ref="A2:P2"/>
    <mergeCell ref="I4:J4"/>
    <mergeCell ref="I6:J6"/>
    <mergeCell ref="O6:P6"/>
    <mergeCell ref="O4:P4"/>
    <mergeCell ref="L4:M4"/>
    <mergeCell ref="L6:M6"/>
    <mergeCell ref="F14:G14"/>
    <mergeCell ref="F4:G4"/>
    <mergeCell ref="F6:G6"/>
    <mergeCell ref="F7:G7"/>
    <mergeCell ref="F8:G8"/>
    <mergeCell ref="F9:G9"/>
    <mergeCell ref="F12:G12"/>
    <mergeCell ref="F10:G10"/>
  </mergeCells>
  <phoneticPr fontId="17"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9:K31"/>
  <sheetViews>
    <sheetView tabSelected="1" zoomScale="90" zoomScaleNormal="90" zoomScaleSheetLayoutView="85" workbookViewId="0">
      <selection activeCell="A80" sqref="A80"/>
    </sheetView>
  </sheetViews>
  <sheetFormatPr defaultRowHeight="12.75" x14ac:dyDescent="0.2"/>
  <cols>
    <col min="1" max="2" width="9.140625" style="755"/>
    <col min="3" max="3" width="2.85546875" style="755" customWidth="1"/>
    <col min="4" max="16384" width="9.140625" style="755"/>
  </cols>
  <sheetData>
    <row r="9" spans="3:11" ht="30" customHeight="1" x14ac:dyDescent="0.4">
      <c r="C9" s="754"/>
    </row>
    <row r="10" spans="3:11" ht="16.5" customHeight="1" x14ac:dyDescent="0.2"/>
    <row r="12" spans="3:11" ht="26.25" x14ac:dyDescent="0.4">
      <c r="C12" s="756"/>
      <c r="D12" s="757"/>
      <c r="F12" s="757"/>
      <c r="G12" s="757"/>
      <c r="H12" s="757"/>
      <c r="I12" s="757"/>
      <c r="J12" s="757"/>
      <c r="K12" s="757"/>
    </row>
    <row r="13" spans="3:11" ht="16.5" customHeight="1" x14ac:dyDescent="0.2">
      <c r="H13" s="758"/>
      <c r="I13" s="758"/>
    </row>
    <row r="14" spans="3:11" x14ac:dyDescent="0.2">
      <c r="H14" s="758"/>
      <c r="I14" s="758"/>
    </row>
    <row r="15" spans="3:11" ht="20.25" x14ac:dyDescent="0.3">
      <c r="C15" s="759"/>
      <c r="D15" s="760"/>
      <c r="F15" s="760"/>
      <c r="G15" s="760"/>
      <c r="H15" s="760"/>
      <c r="I15" s="760"/>
      <c r="J15" s="760"/>
      <c r="K15" s="760"/>
    </row>
    <row r="16" spans="3:11" x14ac:dyDescent="0.2">
      <c r="H16" s="758"/>
      <c r="I16" s="758"/>
    </row>
    <row r="17" spans="3:11" x14ac:dyDescent="0.2">
      <c r="H17" s="758"/>
      <c r="I17" s="758"/>
    </row>
    <row r="18" spans="3:11" x14ac:dyDescent="0.2">
      <c r="H18" s="758"/>
      <c r="I18" s="758"/>
    </row>
    <row r="19" spans="3:11" x14ac:dyDescent="0.2">
      <c r="H19" s="758"/>
      <c r="I19" s="758"/>
    </row>
    <row r="20" spans="3:11" x14ac:dyDescent="0.2">
      <c r="H20" s="758"/>
      <c r="I20" s="758"/>
    </row>
    <row r="21" spans="3:11" x14ac:dyDescent="0.2">
      <c r="H21" s="758"/>
      <c r="I21" s="758"/>
    </row>
    <row r="22" spans="3:11" x14ac:dyDescent="0.2">
      <c r="H22" s="758"/>
      <c r="I22" s="758"/>
    </row>
    <row r="23" spans="3:11" x14ac:dyDescent="0.2">
      <c r="H23" s="758"/>
      <c r="I23" s="758"/>
    </row>
    <row r="24" spans="3:11" x14ac:dyDescent="0.2">
      <c r="H24" s="758"/>
      <c r="I24" s="758"/>
    </row>
    <row r="25" spans="3:11" x14ac:dyDescent="0.2">
      <c r="H25" s="758"/>
      <c r="I25" s="758"/>
    </row>
    <row r="26" spans="3:11" x14ac:dyDescent="0.2">
      <c r="C26" s="761"/>
      <c r="F26" s="762"/>
      <c r="G26" s="762"/>
      <c r="H26" s="762"/>
      <c r="I26" s="762"/>
      <c r="J26" s="762"/>
    </row>
    <row r="27" spans="3:11" x14ac:dyDescent="0.2">
      <c r="C27" s="761"/>
      <c r="D27" s="763"/>
      <c r="F27" s="762"/>
      <c r="G27" s="762"/>
      <c r="H27" s="762"/>
      <c r="I27" s="762"/>
      <c r="J27" s="762"/>
    </row>
    <row r="28" spans="3:11" x14ac:dyDescent="0.2">
      <c r="C28" s="761"/>
      <c r="D28" s="764"/>
      <c r="F28" s="762"/>
      <c r="G28" s="762"/>
      <c r="H28" s="762"/>
      <c r="I28" s="762"/>
      <c r="J28" s="762"/>
    </row>
    <row r="30" spans="3:11" x14ac:dyDescent="0.2">
      <c r="C30" s="765"/>
      <c r="D30" s="765"/>
      <c r="E30" s="765"/>
      <c r="F30" s="765"/>
      <c r="G30" s="765"/>
      <c r="H30" s="765"/>
      <c r="I30" s="765"/>
      <c r="J30" s="765"/>
      <c r="K30" s="765"/>
    </row>
    <row r="31" spans="3:11" x14ac:dyDescent="0.2">
      <c r="C31" s="765"/>
      <c r="D31" s="765"/>
      <c r="E31" s="765"/>
      <c r="F31" s="765"/>
      <c r="G31" s="765"/>
      <c r="H31" s="765"/>
      <c r="I31" s="765"/>
      <c r="J31" s="765"/>
      <c r="K31" s="765"/>
    </row>
  </sheetData>
  <pageMargins left="0.31" right="0.24" top="0.47" bottom="0" header="0" footer="0"/>
  <pageSetup scale="96" orientation="landscape"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62"/>
  <sheetViews>
    <sheetView zoomScale="80" zoomScaleNormal="80" zoomScaleSheetLayoutView="80" workbookViewId="0">
      <selection activeCell="Z71" sqref="Z71"/>
    </sheetView>
  </sheetViews>
  <sheetFormatPr defaultRowHeight="12.75" x14ac:dyDescent="0.2"/>
  <cols>
    <col min="1" max="1" width="4.28515625" style="2" customWidth="1"/>
    <col min="2" max="2" width="56.42578125" style="2" customWidth="1"/>
    <col min="3" max="3" width="3.28515625" style="2" customWidth="1"/>
    <col min="4" max="4" width="18.140625" style="2" customWidth="1"/>
    <col min="5" max="5" width="3" style="2" customWidth="1"/>
    <col min="6" max="6" width="3.28515625" style="2" customWidth="1"/>
    <col min="7" max="7" width="18.140625" style="2" customWidth="1"/>
    <col min="8" max="8" width="3" style="2" customWidth="1"/>
    <col min="9" max="9" width="3.28515625" style="2" customWidth="1"/>
    <col min="10" max="10" width="18.28515625" style="2" customWidth="1"/>
    <col min="11" max="11" width="3" style="2" customWidth="1"/>
    <col min="12" max="12" width="3.28515625" style="2" customWidth="1"/>
    <col min="13" max="13" width="18.28515625" style="2" customWidth="1"/>
    <col min="14" max="14" width="3" style="2" customWidth="1"/>
    <col min="15" max="15" width="3.28515625" style="2" customWidth="1"/>
    <col min="16" max="16" width="18.140625" style="2" customWidth="1"/>
    <col min="17" max="16384" width="9.140625" style="2"/>
  </cols>
  <sheetData>
    <row r="1" spans="2:16" ht="15.75" x14ac:dyDescent="0.25">
      <c r="B1" s="1092" t="s">
        <v>338</v>
      </c>
      <c r="C1" s="1092"/>
      <c r="D1" s="1092"/>
      <c r="E1" s="1092"/>
      <c r="F1" s="1092"/>
      <c r="G1" s="1092"/>
      <c r="H1" s="1092"/>
      <c r="I1" s="1092"/>
      <c r="J1" s="1092"/>
      <c r="K1" s="1092"/>
      <c r="L1" s="1092"/>
      <c r="M1" s="1092"/>
      <c r="N1" s="1092"/>
      <c r="O1" s="1092"/>
      <c r="P1" s="1092"/>
    </row>
    <row r="2" spans="2:16" ht="15.75" x14ac:dyDescent="0.25">
      <c r="B2" s="1092" t="s">
        <v>47</v>
      </c>
      <c r="C2" s="1092"/>
      <c r="D2" s="1092"/>
      <c r="E2" s="1092"/>
      <c r="F2" s="1092"/>
      <c r="G2" s="1092"/>
      <c r="H2" s="1092"/>
      <c r="I2" s="1092"/>
      <c r="J2" s="1092"/>
      <c r="K2" s="1092"/>
      <c r="L2" s="1092"/>
      <c r="M2" s="1092"/>
      <c r="N2" s="1092"/>
      <c r="O2" s="1092"/>
      <c r="P2" s="1092"/>
    </row>
    <row r="3" spans="2:16" s="3" customFormat="1" ht="12.75" customHeight="1" x14ac:dyDescent="0.25">
      <c r="C3" s="530"/>
      <c r="D3" s="530"/>
      <c r="E3" s="530"/>
      <c r="F3" s="530"/>
      <c r="G3" s="530"/>
      <c r="H3" s="530"/>
      <c r="I3" s="530"/>
      <c r="J3" s="530"/>
      <c r="K3" s="530"/>
      <c r="L3" s="530"/>
      <c r="M3" s="530"/>
      <c r="N3" s="530"/>
      <c r="O3" s="530"/>
      <c r="P3" s="530"/>
    </row>
    <row r="4" spans="2:16" s="3" customFormat="1" ht="17.25" x14ac:dyDescent="0.25">
      <c r="B4" s="238"/>
      <c r="C4" s="531"/>
      <c r="D4" s="553" t="s">
        <v>531</v>
      </c>
      <c r="E4" s="530"/>
      <c r="F4" s="531"/>
      <c r="G4" s="553" t="s">
        <v>486</v>
      </c>
      <c r="H4" s="530"/>
      <c r="I4" s="531"/>
      <c r="J4" s="553" t="s">
        <v>459</v>
      </c>
      <c r="K4" s="530"/>
      <c r="L4" s="531"/>
      <c r="M4" s="553" t="s">
        <v>389</v>
      </c>
      <c r="N4" s="530"/>
      <c r="O4" s="531"/>
      <c r="P4" s="553" t="s">
        <v>387</v>
      </c>
    </row>
    <row r="5" spans="2:16" s="3" customFormat="1" ht="15" x14ac:dyDescent="0.25">
      <c r="B5" s="238"/>
      <c r="C5" s="530"/>
      <c r="D5" s="530"/>
      <c r="E5" s="530"/>
      <c r="F5" s="530"/>
      <c r="G5" s="530"/>
      <c r="H5" s="530"/>
      <c r="I5" s="530"/>
      <c r="J5" s="530"/>
      <c r="K5" s="530"/>
      <c r="L5" s="530"/>
      <c r="M5" s="530"/>
      <c r="N5" s="530"/>
      <c r="O5" s="530"/>
      <c r="P5" s="530"/>
    </row>
    <row r="6" spans="2:16" ht="15" x14ac:dyDescent="0.25">
      <c r="B6" s="252" t="s">
        <v>80</v>
      </c>
      <c r="C6" s="533"/>
      <c r="D6" s="533"/>
      <c r="E6" s="532"/>
      <c r="F6" s="533"/>
      <c r="G6" s="533"/>
      <c r="H6" s="802"/>
      <c r="I6" s="533"/>
      <c r="J6" s="533"/>
      <c r="K6" s="938"/>
      <c r="L6" s="533"/>
      <c r="M6" s="533"/>
      <c r="N6" s="938"/>
      <c r="O6" s="533"/>
      <c r="P6" s="533"/>
    </row>
    <row r="7" spans="2:16" ht="14.25" x14ac:dyDescent="0.2">
      <c r="B7" s="240" t="s">
        <v>81</v>
      </c>
      <c r="C7" s="533" t="s">
        <v>1</v>
      </c>
      <c r="D7" s="580">
        <v>345.4</v>
      </c>
      <c r="E7" s="532"/>
      <c r="F7" s="533" t="s">
        <v>1</v>
      </c>
      <c r="G7" s="783">
        <v>532.4</v>
      </c>
      <c r="H7" s="802"/>
      <c r="I7" s="533" t="s">
        <v>1</v>
      </c>
      <c r="J7" s="783">
        <v>403</v>
      </c>
      <c r="K7" s="938"/>
      <c r="L7" s="533" t="s">
        <v>1</v>
      </c>
      <c r="M7" s="783">
        <v>663.7</v>
      </c>
      <c r="N7" s="938"/>
      <c r="O7" s="533" t="s">
        <v>1</v>
      </c>
      <c r="P7" s="783">
        <v>413.6</v>
      </c>
    </row>
    <row r="8" spans="2:16" ht="14.25" x14ac:dyDescent="0.2">
      <c r="B8" s="240" t="s">
        <v>82</v>
      </c>
      <c r="C8" s="533"/>
      <c r="D8" s="580">
        <v>8.5</v>
      </c>
      <c r="E8" s="532"/>
      <c r="F8" s="533"/>
      <c r="G8" s="783">
        <v>8</v>
      </c>
      <c r="H8" s="802"/>
      <c r="I8" s="533"/>
      <c r="J8" s="783">
        <v>8.9</v>
      </c>
      <c r="K8" s="938"/>
      <c r="L8" s="533"/>
      <c r="M8" s="783">
        <v>7.1</v>
      </c>
      <c r="N8" s="938"/>
      <c r="O8" s="533"/>
      <c r="P8" s="783">
        <v>7.5</v>
      </c>
    </row>
    <row r="9" spans="2:16" ht="14.25" x14ac:dyDescent="0.2">
      <c r="B9" s="240" t="s">
        <v>83</v>
      </c>
      <c r="C9" s="533"/>
      <c r="D9" s="580"/>
      <c r="E9" s="532"/>
      <c r="F9" s="533"/>
      <c r="G9" s="783"/>
      <c r="H9" s="802"/>
      <c r="I9" s="533"/>
      <c r="J9" s="783"/>
      <c r="K9" s="938"/>
      <c r="L9" s="533"/>
      <c r="M9" s="783"/>
      <c r="N9" s="938"/>
      <c r="O9" s="533"/>
      <c r="P9" s="783"/>
    </row>
    <row r="10" spans="2:16" ht="14.25" x14ac:dyDescent="0.2">
      <c r="B10" s="429" t="s">
        <v>297</v>
      </c>
      <c r="C10" s="533"/>
      <c r="D10" s="580">
        <v>2016.6</v>
      </c>
      <c r="E10" s="532"/>
      <c r="F10" s="533"/>
      <c r="G10" s="783">
        <v>1917.5</v>
      </c>
      <c r="H10" s="802"/>
      <c r="I10" s="533"/>
      <c r="J10" s="783">
        <v>1966.1</v>
      </c>
      <c r="K10" s="938"/>
      <c r="L10" s="533"/>
      <c r="M10" s="783">
        <v>1605.4</v>
      </c>
      <c r="N10" s="938"/>
      <c r="O10" s="533"/>
      <c r="P10" s="783">
        <v>1614.9</v>
      </c>
    </row>
    <row r="11" spans="2:16" ht="14.25" x14ac:dyDescent="0.2">
      <c r="B11" s="938" t="s">
        <v>431</v>
      </c>
      <c r="C11" s="533"/>
      <c r="D11" s="783">
        <v>30.7</v>
      </c>
      <c r="E11" s="802"/>
      <c r="F11" s="533"/>
      <c r="G11" s="783">
        <v>30.1</v>
      </c>
      <c r="H11" s="802"/>
      <c r="I11" s="533"/>
      <c r="J11" s="783">
        <v>29.6</v>
      </c>
      <c r="K11" s="938"/>
      <c r="L11" s="533"/>
      <c r="M11" s="783">
        <v>0</v>
      </c>
      <c r="N11" s="938"/>
      <c r="O11" s="533"/>
      <c r="P11" s="783">
        <v>0</v>
      </c>
    </row>
    <row r="12" spans="2:16" ht="14.25" x14ac:dyDescent="0.2">
      <c r="B12" s="802" t="s">
        <v>382</v>
      </c>
      <c r="C12" s="533"/>
      <c r="D12" s="783">
        <v>17.2</v>
      </c>
      <c r="E12" s="532"/>
      <c r="F12" s="533"/>
      <c r="G12" s="783">
        <v>15.4</v>
      </c>
      <c r="H12" s="802"/>
      <c r="I12" s="533"/>
      <c r="J12" s="783">
        <v>15.6</v>
      </c>
      <c r="K12" s="938"/>
      <c r="L12" s="533"/>
      <c r="M12" s="783">
        <v>0</v>
      </c>
      <c r="N12" s="938"/>
      <c r="O12" s="533"/>
      <c r="P12" s="783">
        <v>0</v>
      </c>
    </row>
    <row r="13" spans="2:16" ht="14.25" x14ac:dyDescent="0.2">
      <c r="B13" s="938" t="s">
        <v>560</v>
      </c>
      <c r="C13" s="533"/>
      <c r="D13" s="783">
        <v>89.5</v>
      </c>
      <c r="E13" s="938"/>
      <c r="F13" s="533"/>
      <c r="G13" s="783">
        <v>0</v>
      </c>
      <c r="H13" s="938"/>
      <c r="I13" s="533"/>
      <c r="J13" s="783">
        <v>0</v>
      </c>
      <c r="K13" s="938"/>
      <c r="L13" s="533"/>
      <c r="M13" s="783">
        <v>0</v>
      </c>
      <c r="N13" s="938"/>
      <c r="O13" s="533"/>
      <c r="P13" s="783">
        <v>0</v>
      </c>
    </row>
    <row r="14" spans="2:16" ht="14.25" x14ac:dyDescent="0.2">
      <c r="B14" s="240" t="s">
        <v>84</v>
      </c>
      <c r="C14" s="533"/>
      <c r="D14" s="580">
        <v>1.7</v>
      </c>
      <c r="E14" s="532"/>
      <c r="F14" s="533"/>
      <c r="G14" s="783">
        <v>4.3</v>
      </c>
      <c r="H14" s="802"/>
      <c r="I14" s="533"/>
      <c r="J14" s="783">
        <v>4.7</v>
      </c>
      <c r="K14" s="938"/>
      <c r="L14" s="533"/>
      <c r="M14" s="783">
        <v>3.9</v>
      </c>
      <c r="N14" s="938"/>
      <c r="O14" s="533"/>
      <c r="P14" s="783">
        <v>8.1</v>
      </c>
    </row>
    <row r="15" spans="2:16" ht="14.25" x14ac:dyDescent="0.2">
      <c r="B15" s="240" t="s">
        <v>125</v>
      </c>
      <c r="C15" s="533"/>
      <c r="D15" s="580"/>
      <c r="E15" s="532"/>
      <c r="F15" s="533"/>
      <c r="G15" s="783"/>
      <c r="H15" s="802"/>
      <c r="I15" s="533"/>
      <c r="J15" s="783"/>
      <c r="K15" s="938"/>
      <c r="L15" s="533"/>
      <c r="M15" s="783"/>
      <c r="N15" s="938"/>
      <c r="O15" s="533"/>
      <c r="P15" s="783"/>
    </row>
    <row r="16" spans="2:16" ht="14.25" x14ac:dyDescent="0.2">
      <c r="B16" s="429" t="s">
        <v>295</v>
      </c>
      <c r="C16" s="533"/>
      <c r="D16" s="580">
        <v>82.1</v>
      </c>
      <c r="E16" s="532"/>
      <c r="F16" s="533"/>
      <c r="G16" s="783">
        <v>88.6</v>
      </c>
      <c r="H16" s="802"/>
      <c r="I16" s="533"/>
      <c r="J16" s="783">
        <v>14.9</v>
      </c>
      <c r="K16" s="938"/>
      <c r="L16" s="533"/>
      <c r="M16" s="783">
        <v>35.4</v>
      </c>
      <c r="N16" s="938"/>
      <c r="O16" s="533"/>
      <c r="P16" s="783">
        <v>61.1</v>
      </c>
    </row>
    <row r="17" spans="2:16" ht="14.25" x14ac:dyDescent="0.2">
      <c r="B17" s="240" t="s">
        <v>138</v>
      </c>
      <c r="C17" s="533"/>
      <c r="D17" s="580">
        <v>123.5</v>
      </c>
      <c r="E17" s="532"/>
      <c r="F17" s="533"/>
      <c r="G17" s="783">
        <v>140.5</v>
      </c>
      <c r="H17" s="802"/>
      <c r="I17" s="533"/>
      <c r="J17" s="783">
        <v>183</v>
      </c>
      <c r="K17" s="938"/>
      <c r="L17" s="533"/>
      <c r="M17" s="783">
        <v>67.599999999999994</v>
      </c>
      <c r="N17" s="938"/>
      <c r="O17" s="533"/>
      <c r="P17" s="783">
        <v>87.2</v>
      </c>
    </row>
    <row r="18" spans="2:16" ht="14.25" x14ac:dyDescent="0.2">
      <c r="B18" s="308" t="s">
        <v>191</v>
      </c>
      <c r="C18" s="533"/>
      <c r="D18" s="580">
        <v>6.9</v>
      </c>
      <c r="E18" s="532"/>
      <c r="F18" s="533"/>
      <c r="G18" s="783">
        <v>19.600000000000001</v>
      </c>
      <c r="H18" s="802"/>
      <c r="I18" s="533"/>
      <c r="J18" s="783">
        <v>10.8</v>
      </c>
      <c r="K18" s="938"/>
      <c r="L18" s="533"/>
      <c r="M18" s="783">
        <v>1.8</v>
      </c>
      <c r="N18" s="938"/>
      <c r="O18" s="533"/>
      <c r="P18" s="783">
        <v>0.8</v>
      </c>
    </row>
    <row r="19" spans="2:16" ht="14.25" x14ac:dyDescent="0.2">
      <c r="B19" s="240" t="s">
        <v>85</v>
      </c>
      <c r="C19" s="533"/>
      <c r="D19" s="580">
        <v>123.6</v>
      </c>
      <c r="E19" s="532"/>
      <c r="F19" s="533"/>
      <c r="G19" s="783">
        <v>96.9</v>
      </c>
      <c r="H19" s="802"/>
      <c r="I19" s="533"/>
      <c r="J19" s="783">
        <v>73.8</v>
      </c>
      <c r="K19" s="938"/>
      <c r="L19" s="533"/>
      <c r="M19" s="783">
        <v>74.7</v>
      </c>
      <c r="N19" s="938"/>
      <c r="O19" s="533"/>
      <c r="P19" s="783">
        <v>81.2</v>
      </c>
    </row>
    <row r="20" spans="2:16" ht="14.25" x14ac:dyDescent="0.2">
      <c r="B20" s="429" t="s">
        <v>294</v>
      </c>
      <c r="C20" s="533"/>
      <c r="D20" s="253">
        <v>464.5</v>
      </c>
      <c r="E20" s="532"/>
      <c r="F20" s="533"/>
      <c r="G20" s="253">
        <v>384.8</v>
      </c>
      <c r="H20" s="802"/>
      <c r="I20" s="533"/>
      <c r="J20" s="253">
        <v>288.39999999999998</v>
      </c>
      <c r="K20" s="938"/>
      <c r="L20" s="533"/>
      <c r="M20" s="253">
        <v>234.4</v>
      </c>
      <c r="N20" s="938"/>
      <c r="O20" s="533"/>
      <c r="P20" s="253">
        <v>276.60000000000002</v>
      </c>
    </row>
    <row r="21" spans="2:16" ht="14.25" x14ac:dyDescent="0.2">
      <c r="B21" s="532" t="s">
        <v>378</v>
      </c>
      <c r="C21" s="533"/>
      <c r="D21" s="255">
        <v>28.3</v>
      </c>
      <c r="E21" s="532"/>
      <c r="F21" s="533"/>
      <c r="G21" s="255">
        <v>23.6</v>
      </c>
      <c r="H21" s="802"/>
      <c r="I21" s="533"/>
      <c r="J21" s="255">
        <v>64.7</v>
      </c>
      <c r="K21" s="938"/>
      <c r="L21" s="533"/>
      <c r="M21" s="255">
        <v>56.1</v>
      </c>
      <c r="N21" s="938"/>
      <c r="O21" s="533"/>
      <c r="P21" s="255">
        <v>53.6</v>
      </c>
    </row>
    <row r="22" spans="2:16" s="487" customFormat="1" ht="14.25" x14ac:dyDescent="0.2">
      <c r="B22" s="262" t="s">
        <v>415</v>
      </c>
      <c r="C22" s="263"/>
      <c r="D22" s="255">
        <v>157.80000000000001</v>
      </c>
      <c r="E22" s="262"/>
      <c r="F22" s="263"/>
      <c r="G22" s="255">
        <v>164.8</v>
      </c>
      <c r="H22" s="262"/>
      <c r="I22" s="263"/>
      <c r="J22" s="255">
        <v>177.2</v>
      </c>
      <c r="K22" s="262"/>
      <c r="L22" s="263"/>
      <c r="M22" s="255">
        <v>0</v>
      </c>
      <c r="N22" s="262"/>
      <c r="O22" s="263"/>
      <c r="P22" s="255">
        <v>0</v>
      </c>
    </row>
    <row r="23" spans="2:16" ht="14.25" x14ac:dyDescent="0.2">
      <c r="B23" s="240" t="s">
        <v>86</v>
      </c>
      <c r="C23" s="448"/>
      <c r="D23" s="728">
        <v>36</v>
      </c>
      <c r="E23" s="532"/>
      <c r="F23" s="448"/>
      <c r="G23" s="728">
        <v>26.8</v>
      </c>
      <c r="H23" s="802"/>
      <c r="I23" s="448"/>
      <c r="J23" s="728">
        <v>27.1</v>
      </c>
      <c r="K23" s="938"/>
      <c r="L23" s="448"/>
      <c r="M23" s="728">
        <v>53.9</v>
      </c>
      <c r="N23" s="938"/>
      <c r="O23" s="448"/>
      <c r="P23" s="728">
        <v>12</v>
      </c>
    </row>
    <row r="24" spans="2:16" ht="15.75" thickBot="1" x14ac:dyDescent="0.3">
      <c r="B24" s="252" t="s">
        <v>87</v>
      </c>
      <c r="C24" s="365" t="s">
        <v>1</v>
      </c>
      <c r="D24" s="729">
        <v>3532.3</v>
      </c>
      <c r="E24" s="532"/>
      <c r="F24" s="365" t="s">
        <v>1</v>
      </c>
      <c r="G24" s="729">
        <v>3453.3</v>
      </c>
      <c r="H24" s="802"/>
      <c r="I24" s="365" t="s">
        <v>1</v>
      </c>
      <c r="J24" s="729">
        <v>3267.8</v>
      </c>
      <c r="K24" s="938"/>
      <c r="L24" s="365" t="s">
        <v>1</v>
      </c>
      <c r="M24" s="729">
        <v>2804</v>
      </c>
      <c r="N24" s="938"/>
      <c r="O24" s="365" t="s">
        <v>1</v>
      </c>
      <c r="P24" s="729">
        <v>2616.6</v>
      </c>
    </row>
    <row r="25" spans="2:16" ht="14.25" x14ac:dyDescent="0.2">
      <c r="B25" s="240"/>
      <c r="C25" s="533"/>
      <c r="D25" s="678"/>
      <c r="E25" s="532"/>
      <c r="F25" s="533"/>
      <c r="G25" s="678"/>
      <c r="H25" s="802"/>
      <c r="I25" s="533"/>
      <c r="J25" s="678"/>
      <c r="K25" s="938"/>
      <c r="L25" s="533"/>
      <c r="M25" s="678"/>
      <c r="N25" s="938"/>
      <c r="O25" s="533"/>
      <c r="P25" s="678"/>
    </row>
    <row r="26" spans="2:16" ht="15" x14ac:dyDescent="0.25">
      <c r="B26" s="252" t="s">
        <v>88</v>
      </c>
      <c r="C26" s="533"/>
      <c r="D26" s="483"/>
      <c r="E26" s="532"/>
      <c r="F26" s="533"/>
      <c r="G26" s="483"/>
      <c r="H26" s="802"/>
      <c r="I26" s="533"/>
      <c r="J26" s="483"/>
      <c r="K26" s="938"/>
      <c r="L26" s="533"/>
      <c r="M26" s="483"/>
      <c r="N26" s="938"/>
      <c r="O26" s="533"/>
      <c r="P26" s="483"/>
    </row>
    <row r="27" spans="2:16" ht="14.25" x14ac:dyDescent="0.2">
      <c r="B27" s="240" t="s">
        <v>89</v>
      </c>
      <c r="C27" s="533"/>
      <c r="D27" s="483"/>
      <c r="E27" s="532"/>
      <c r="F27" s="533"/>
      <c r="G27" s="483"/>
      <c r="H27" s="802"/>
      <c r="I27" s="533"/>
      <c r="J27" s="483"/>
      <c r="K27" s="938"/>
      <c r="L27" s="533"/>
      <c r="M27" s="483"/>
      <c r="N27" s="938"/>
      <c r="O27" s="533"/>
      <c r="P27" s="483"/>
    </row>
    <row r="28" spans="2:16" ht="14.25" x14ac:dyDescent="0.2">
      <c r="B28" s="429" t="s">
        <v>296</v>
      </c>
      <c r="C28" s="533" t="s">
        <v>1</v>
      </c>
      <c r="D28" s="483">
        <v>831.5</v>
      </c>
      <c r="E28" s="532"/>
      <c r="F28" s="533" t="s">
        <v>1</v>
      </c>
      <c r="G28" s="483">
        <v>824.6</v>
      </c>
      <c r="H28" s="802"/>
      <c r="I28" s="533" t="s">
        <v>1</v>
      </c>
      <c r="J28" s="483">
        <v>853.4</v>
      </c>
      <c r="K28" s="938"/>
      <c r="L28" s="533" t="s">
        <v>1</v>
      </c>
      <c r="M28" s="483">
        <v>521.70000000000005</v>
      </c>
      <c r="N28" s="938"/>
      <c r="O28" s="533" t="s">
        <v>1</v>
      </c>
      <c r="P28" s="483">
        <v>513.79999999999995</v>
      </c>
    </row>
    <row r="29" spans="2:16" ht="14.25" x14ac:dyDescent="0.2">
      <c r="B29" s="240" t="s">
        <v>90</v>
      </c>
      <c r="C29" s="533"/>
      <c r="D29" s="483">
        <v>642.9</v>
      </c>
      <c r="E29" s="532"/>
      <c r="F29" s="533"/>
      <c r="G29" s="483">
        <v>545.29999999999995</v>
      </c>
      <c r="H29" s="802"/>
      <c r="I29" s="533"/>
      <c r="J29" s="483">
        <v>442.1</v>
      </c>
      <c r="K29" s="938"/>
      <c r="L29" s="533"/>
      <c r="M29" s="483">
        <v>402</v>
      </c>
      <c r="N29" s="938"/>
      <c r="O29" s="533"/>
      <c r="P29" s="483">
        <v>440.1</v>
      </c>
    </row>
    <row r="30" spans="2:16" ht="14.25" x14ac:dyDescent="0.2">
      <c r="B30" s="240" t="s">
        <v>91</v>
      </c>
      <c r="C30" s="533"/>
      <c r="D30" s="483">
        <v>39.299999999999997</v>
      </c>
      <c r="E30" s="532"/>
      <c r="F30" s="533"/>
      <c r="G30" s="483">
        <v>29</v>
      </c>
      <c r="H30" s="802"/>
      <c r="I30" s="533"/>
      <c r="J30" s="483">
        <v>28.9</v>
      </c>
      <c r="K30" s="938"/>
      <c r="L30" s="533"/>
      <c r="M30" s="483">
        <v>18.3</v>
      </c>
      <c r="N30" s="938"/>
      <c r="O30" s="533"/>
      <c r="P30" s="483">
        <v>24.8</v>
      </c>
    </row>
    <row r="31" spans="2:16" ht="14.25" x14ac:dyDescent="0.2">
      <c r="B31" s="240" t="s">
        <v>92</v>
      </c>
      <c r="C31" s="533"/>
      <c r="D31" s="483">
        <v>70.5</v>
      </c>
      <c r="E31" s="532"/>
      <c r="F31" s="533"/>
      <c r="G31" s="483">
        <v>78.900000000000006</v>
      </c>
      <c r="H31" s="802"/>
      <c r="I31" s="533"/>
      <c r="J31" s="483">
        <v>30.9</v>
      </c>
      <c r="K31" s="938"/>
      <c r="L31" s="533"/>
      <c r="M31" s="483">
        <v>25.9</v>
      </c>
      <c r="N31" s="938"/>
      <c r="O31" s="533"/>
      <c r="P31" s="483">
        <v>43.7</v>
      </c>
    </row>
    <row r="32" spans="2:16" ht="14.25" x14ac:dyDescent="0.2">
      <c r="B32" s="240" t="s">
        <v>93</v>
      </c>
      <c r="C32" s="533"/>
      <c r="D32" s="483">
        <v>0.7</v>
      </c>
      <c r="E32" s="532"/>
      <c r="F32" s="533"/>
      <c r="G32" s="483">
        <v>0.8</v>
      </c>
      <c r="H32" s="802"/>
      <c r="I32" s="533"/>
      <c r="J32" s="483">
        <v>0.2</v>
      </c>
      <c r="K32" s="938"/>
      <c r="L32" s="533"/>
      <c r="M32" s="483">
        <v>2</v>
      </c>
      <c r="N32" s="938"/>
      <c r="O32" s="533"/>
      <c r="P32" s="483">
        <v>3.9</v>
      </c>
    </row>
    <row r="33" spans="2:16" ht="14.25" x14ac:dyDescent="0.2">
      <c r="B33" s="259" t="s">
        <v>94</v>
      </c>
      <c r="C33" s="449"/>
      <c r="D33" s="483">
        <v>73.3</v>
      </c>
      <c r="E33" s="430"/>
      <c r="F33" s="449"/>
      <c r="G33" s="678">
        <v>144.6</v>
      </c>
      <c r="H33" s="430"/>
      <c r="I33" s="449"/>
      <c r="J33" s="678">
        <v>80.900000000000006</v>
      </c>
      <c r="K33" s="430"/>
      <c r="L33" s="449"/>
      <c r="M33" s="678">
        <v>84.1</v>
      </c>
      <c r="N33" s="430"/>
      <c r="O33" s="449"/>
      <c r="P33" s="678">
        <v>65.7</v>
      </c>
    </row>
    <row r="34" spans="2:16" ht="14.25" x14ac:dyDescent="0.2">
      <c r="B34" s="430" t="s">
        <v>572</v>
      </c>
      <c r="C34" s="449"/>
      <c r="D34" s="483">
        <v>37.4</v>
      </c>
      <c r="E34" s="430"/>
      <c r="F34" s="449"/>
      <c r="G34" s="678">
        <v>38.799999999999997</v>
      </c>
      <c r="H34" s="430"/>
      <c r="I34" s="449"/>
      <c r="J34" s="678">
        <v>38.700000000000003</v>
      </c>
      <c r="K34" s="430"/>
      <c r="L34" s="449"/>
      <c r="M34" s="678">
        <v>0</v>
      </c>
      <c r="N34" s="430"/>
      <c r="O34" s="449"/>
      <c r="P34" s="678">
        <v>0</v>
      </c>
    </row>
    <row r="35" spans="2:16" ht="14.25" x14ac:dyDescent="0.2">
      <c r="B35" s="240" t="s">
        <v>95</v>
      </c>
      <c r="C35" s="448"/>
      <c r="D35" s="730">
        <v>331.9</v>
      </c>
      <c r="E35" s="532"/>
      <c r="F35" s="448"/>
      <c r="G35" s="730">
        <v>332.2</v>
      </c>
      <c r="H35" s="802"/>
      <c r="I35" s="448"/>
      <c r="J35" s="730">
        <v>332.3</v>
      </c>
      <c r="K35" s="938"/>
      <c r="L35" s="448"/>
      <c r="M35" s="730">
        <v>259.5</v>
      </c>
      <c r="N35" s="938"/>
      <c r="O35" s="448"/>
      <c r="P35" s="730">
        <v>258.3</v>
      </c>
    </row>
    <row r="36" spans="2:16" ht="15" customHeight="1" x14ac:dyDescent="0.25">
      <c r="B36" s="252" t="s">
        <v>96</v>
      </c>
      <c r="C36" s="530"/>
      <c r="D36" s="731">
        <v>2027.5</v>
      </c>
      <c r="E36" s="532"/>
      <c r="F36" s="530"/>
      <c r="G36" s="731">
        <v>1994.2</v>
      </c>
      <c r="H36" s="802"/>
      <c r="I36" s="530"/>
      <c r="J36" s="731">
        <v>1807.4</v>
      </c>
      <c r="K36" s="938"/>
      <c r="L36" s="530"/>
      <c r="M36" s="731">
        <v>1313.5</v>
      </c>
      <c r="N36" s="938"/>
      <c r="O36" s="530"/>
      <c r="P36" s="731">
        <v>1350.3</v>
      </c>
    </row>
    <row r="37" spans="2:16" ht="14.25" x14ac:dyDescent="0.2">
      <c r="B37" s="240"/>
      <c r="C37" s="533"/>
      <c r="D37" s="678"/>
      <c r="E37" s="532"/>
      <c r="F37" s="533"/>
      <c r="G37" s="678"/>
      <c r="H37" s="802"/>
      <c r="I37" s="533"/>
      <c r="J37" s="678"/>
      <c r="K37" s="938"/>
      <c r="L37" s="533"/>
      <c r="M37" s="678"/>
      <c r="N37" s="938"/>
      <c r="O37" s="533"/>
      <c r="P37" s="678"/>
    </row>
    <row r="38" spans="2:16" ht="15" x14ac:dyDescent="0.25">
      <c r="B38" s="252" t="s">
        <v>97</v>
      </c>
      <c r="C38" s="449"/>
      <c r="D38" s="678"/>
      <c r="E38" s="532"/>
      <c r="F38" s="449"/>
      <c r="G38" s="678"/>
      <c r="H38" s="802"/>
      <c r="I38" s="449"/>
      <c r="J38" s="678"/>
      <c r="K38" s="938"/>
      <c r="L38" s="449"/>
      <c r="M38" s="678"/>
      <c r="N38" s="938"/>
      <c r="O38" s="449"/>
      <c r="P38" s="678"/>
    </row>
    <row r="39" spans="2:16" ht="14.25" x14ac:dyDescent="0.2">
      <c r="B39" s="240" t="s">
        <v>98</v>
      </c>
      <c r="C39" s="449"/>
      <c r="D39" s="678">
        <v>94.6</v>
      </c>
      <c r="E39" s="532"/>
      <c r="F39" s="449"/>
      <c r="G39" s="678">
        <v>92.7</v>
      </c>
      <c r="H39" s="802"/>
      <c r="I39" s="449"/>
      <c r="J39" s="678">
        <v>92.7</v>
      </c>
      <c r="K39" s="938"/>
      <c r="L39" s="449"/>
      <c r="M39" s="678">
        <v>92.7</v>
      </c>
      <c r="N39" s="938"/>
      <c r="O39" s="449"/>
      <c r="P39" s="678">
        <v>84.3</v>
      </c>
    </row>
    <row r="40" spans="2:16" ht="14.25" x14ac:dyDescent="0.2">
      <c r="B40" s="240" t="s">
        <v>239</v>
      </c>
      <c r="C40" s="449"/>
      <c r="D40" s="678">
        <v>-21.2</v>
      </c>
      <c r="E40" s="532"/>
      <c r="F40" s="449"/>
      <c r="G40" s="678">
        <v>-34.4</v>
      </c>
      <c r="H40" s="802"/>
      <c r="I40" s="449"/>
      <c r="J40" s="678">
        <v>-36.799999999999997</v>
      </c>
      <c r="K40" s="938"/>
      <c r="L40" s="449"/>
      <c r="M40" s="678">
        <v>-41.7</v>
      </c>
      <c r="N40" s="938"/>
      <c r="O40" s="449"/>
      <c r="P40" s="678">
        <v>-47.3</v>
      </c>
    </row>
    <row r="41" spans="2:16" ht="14.25" x14ac:dyDescent="0.2">
      <c r="B41" s="240" t="s">
        <v>99</v>
      </c>
      <c r="C41" s="449"/>
      <c r="D41" s="678">
        <v>0</v>
      </c>
      <c r="E41" s="532"/>
      <c r="F41" s="449"/>
      <c r="G41" s="678">
        <v>192.2</v>
      </c>
      <c r="H41" s="802"/>
      <c r="I41" s="449"/>
      <c r="J41" s="678">
        <v>192.2</v>
      </c>
      <c r="K41" s="938"/>
      <c r="L41" s="449"/>
      <c r="M41" s="678">
        <v>192.2</v>
      </c>
      <c r="N41" s="938"/>
      <c r="O41" s="449"/>
      <c r="P41" s="678">
        <v>2.4</v>
      </c>
    </row>
    <row r="42" spans="2:16" ht="14.25" x14ac:dyDescent="0.2">
      <c r="B42" s="240" t="s">
        <v>100</v>
      </c>
      <c r="C42" s="449"/>
      <c r="D42" s="678">
        <v>837.3</v>
      </c>
      <c r="E42" s="532"/>
      <c r="F42" s="449"/>
      <c r="G42" s="678">
        <v>647.70000000000005</v>
      </c>
      <c r="H42" s="802"/>
      <c r="I42" s="449"/>
      <c r="J42" s="678">
        <v>645.70000000000005</v>
      </c>
      <c r="K42" s="938"/>
      <c r="L42" s="449"/>
      <c r="M42" s="678">
        <v>649</v>
      </c>
      <c r="N42" s="938"/>
      <c r="O42" s="449"/>
      <c r="P42" s="678">
        <v>652.6</v>
      </c>
    </row>
    <row r="43" spans="2:16" ht="14.25" x14ac:dyDescent="0.2">
      <c r="B43" s="240" t="s">
        <v>278</v>
      </c>
      <c r="C43" s="449"/>
      <c r="D43" s="678">
        <v>13.1</v>
      </c>
      <c r="E43" s="532"/>
      <c r="F43" s="449"/>
      <c r="G43" s="678">
        <v>6.3</v>
      </c>
      <c r="H43" s="802"/>
      <c r="I43" s="449"/>
      <c r="J43" s="678">
        <v>2.9</v>
      </c>
      <c r="K43" s="938"/>
      <c r="L43" s="449"/>
      <c r="M43" s="678">
        <v>5.7</v>
      </c>
      <c r="N43" s="938"/>
      <c r="O43" s="449"/>
      <c r="P43" s="678">
        <v>-1.2</v>
      </c>
    </row>
    <row r="44" spans="2:16" ht="14.25" x14ac:dyDescent="0.2">
      <c r="B44" s="240" t="s">
        <v>249</v>
      </c>
      <c r="C44" s="449"/>
      <c r="D44" s="678">
        <v>31</v>
      </c>
      <c r="E44" s="532"/>
      <c r="F44" s="449"/>
      <c r="G44" s="678">
        <v>49.3</v>
      </c>
      <c r="H44" s="802"/>
      <c r="I44" s="449"/>
      <c r="J44" s="678">
        <v>55.2</v>
      </c>
      <c r="K44" s="938"/>
      <c r="L44" s="449"/>
      <c r="M44" s="678">
        <v>52.2</v>
      </c>
      <c r="N44" s="938"/>
      <c r="O44" s="449"/>
      <c r="P44" s="678">
        <v>51.1</v>
      </c>
    </row>
    <row r="45" spans="2:16" ht="14.25" x14ac:dyDescent="0.2">
      <c r="B45" s="240" t="s">
        <v>254</v>
      </c>
      <c r="C45" s="449"/>
      <c r="D45" s="678">
        <v>-63.2</v>
      </c>
      <c r="E45" s="532"/>
      <c r="F45" s="449"/>
      <c r="G45" s="678">
        <v>-63.2</v>
      </c>
      <c r="H45" s="802"/>
      <c r="I45" s="449"/>
      <c r="J45" s="678">
        <v>-325.60000000000002</v>
      </c>
      <c r="K45" s="938"/>
      <c r="L45" s="449"/>
      <c r="M45" s="678">
        <v>-231.1</v>
      </c>
      <c r="N45" s="938"/>
      <c r="O45" s="449"/>
      <c r="P45" s="678">
        <v>-220.6</v>
      </c>
    </row>
    <row r="46" spans="2:16" ht="14.25" x14ac:dyDescent="0.2">
      <c r="B46" s="240" t="s">
        <v>139</v>
      </c>
      <c r="C46" s="448"/>
      <c r="D46" s="730">
        <v>612.70000000000005</v>
      </c>
      <c r="E46" s="532"/>
      <c r="F46" s="448"/>
      <c r="G46" s="730">
        <v>567.9</v>
      </c>
      <c r="H46" s="802"/>
      <c r="I46" s="448"/>
      <c r="J46" s="730">
        <v>833.4</v>
      </c>
      <c r="K46" s="938"/>
      <c r="L46" s="448"/>
      <c r="M46" s="730">
        <v>770.4</v>
      </c>
      <c r="N46" s="938"/>
      <c r="O46" s="448"/>
      <c r="P46" s="730">
        <v>745</v>
      </c>
    </row>
    <row r="47" spans="2:16" ht="14.25" customHeight="1" x14ac:dyDescent="0.25">
      <c r="B47" s="749" t="s">
        <v>390</v>
      </c>
      <c r="C47" s="361" t="s">
        <v>1</v>
      </c>
      <c r="D47" s="731">
        <v>1504.3</v>
      </c>
      <c r="E47" s="749"/>
      <c r="F47" s="361" t="s">
        <v>1</v>
      </c>
      <c r="G47" s="731">
        <v>1458.5</v>
      </c>
      <c r="H47" s="749"/>
      <c r="I47" s="361" t="s">
        <v>1</v>
      </c>
      <c r="J47" s="731">
        <v>1459.7</v>
      </c>
      <c r="K47" s="749"/>
      <c r="L47" s="361" t="s">
        <v>1</v>
      </c>
      <c r="M47" s="731">
        <v>1489.4</v>
      </c>
      <c r="N47" s="749"/>
      <c r="O47" s="361" t="s">
        <v>1</v>
      </c>
      <c r="P47" s="731">
        <v>1266.3</v>
      </c>
    </row>
    <row r="48" spans="2:16" ht="14.25" customHeight="1" x14ac:dyDescent="0.25">
      <c r="B48" s="749"/>
      <c r="C48" s="361"/>
      <c r="D48" s="731"/>
      <c r="E48" s="749"/>
      <c r="F48" s="361"/>
      <c r="G48" s="731"/>
      <c r="H48" s="749"/>
      <c r="I48" s="361"/>
      <c r="J48" s="731"/>
      <c r="K48" s="749"/>
      <c r="L48" s="361"/>
      <c r="M48" s="731"/>
      <c r="N48" s="749"/>
      <c r="O48" s="361"/>
      <c r="P48" s="731"/>
    </row>
    <row r="49" spans="2:16" ht="14.25" customHeight="1" x14ac:dyDescent="0.2">
      <c r="B49" s="802" t="s">
        <v>406</v>
      </c>
      <c r="C49" s="448"/>
      <c r="D49" s="730">
        <v>0.5</v>
      </c>
      <c r="E49" s="802"/>
      <c r="F49" s="448"/>
      <c r="G49" s="730">
        <v>0.6</v>
      </c>
      <c r="H49" s="802"/>
      <c r="I49" s="448"/>
      <c r="J49" s="730">
        <v>0.7</v>
      </c>
      <c r="K49" s="938"/>
      <c r="L49" s="448"/>
      <c r="M49" s="730">
        <v>1.1000000000000001</v>
      </c>
      <c r="N49" s="938"/>
      <c r="O49" s="448"/>
      <c r="P49" s="730">
        <v>0</v>
      </c>
    </row>
    <row r="50" spans="2:16" ht="14.25" customHeight="1" x14ac:dyDescent="0.25">
      <c r="B50" s="749" t="s">
        <v>149</v>
      </c>
      <c r="C50" s="361" t="s">
        <v>1</v>
      </c>
      <c r="D50" s="731">
        <v>1504.8</v>
      </c>
      <c r="E50" s="749"/>
      <c r="F50" s="361" t="s">
        <v>1</v>
      </c>
      <c r="G50" s="731">
        <v>1459.1</v>
      </c>
      <c r="H50" s="749"/>
      <c r="I50" s="361" t="s">
        <v>1</v>
      </c>
      <c r="J50" s="731">
        <v>1460.4</v>
      </c>
      <c r="K50" s="749"/>
      <c r="L50" s="361" t="s">
        <v>1</v>
      </c>
      <c r="M50" s="731">
        <v>1490.5</v>
      </c>
      <c r="N50" s="749"/>
      <c r="O50" s="361" t="s">
        <v>1</v>
      </c>
      <c r="P50" s="731">
        <v>1266.3</v>
      </c>
    </row>
    <row r="51" spans="2:16" ht="14.25" x14ac:dyDescent="0.2">
      <c r="B51" s="240"/>
      <c r="C51" s="449"/>
      <c r="D51" s="678"/>
      <c r="E51" s="532"/>
      <c r="F51" s="449"/>
      <c r="G51" s="678"/>
      <c r="H51" s="802"/>
      <c r="I51" s="449"/>
      <c r="J51" s="678"/>
      <c r="K51" s="938"/>
      <c r="L51" s="449"/>
      <c r="M51" s="678"/>
      <c r="N51" s="938"/>
      <c r="O51" s="449"/>
      <c r="P51" s="678"/>
    </row>
    <row r="52" spans="2:16" ht="15.75" customHeight="1" thickBot="1" x14ac:dyDescent="0.3">
      <c r="B52" s="749" t="s">
        <v>126</v>
      </c>
      <c r="C52" s="371" t="s">
        <v>1</v>
      </c>
      <c r="D52" s="732">
        <v>3532.3</v>
      </c>
      <c r="E52" s="749"/>
      <c r="F52" s="371" t="s">
        <v>1</v>
      </c>
      <c r="G52" s="732">
        <v>3453.3</v>
      </c>
      <c r="H52" s="749"/>
      <c r="I52" s="371" t="s">
        <v>1</v>
      </c>
      <c r="J52" s="732">
        <v>3267.8</v>
      </c>
      <c r="K52" s="749"/>
      <c r="L52" s="371" t="s">
        <v>1</v>
      </c>
      <c r="M52" s="732">
        <v>2804</v>
      </c>
      <c r="N52" s="749"/>
      <c r="O52" s="371" t="s">
        <v>1</v>
      </c>
      <c r="P52" s="732">
        <v>2616.6</v>
      </c>
    </row>
    <row r="53" spans="2:16" ht="14.25" x14ac:dyDescent="0.2">
      <c r="B53" s="240"/>
      <c r="C53" s="533"/>
      <c r="D53" s="608"/>
      <c r="E53" s="532"/>
      <c r="F53" s="533"/>
      <c r="G53" s="608"/>
      <c r="H53" s="802"/>
      <c r="I53" s="533"/>
      <c r="J53" s="608"/>
      <c r="K53" s="938"/>
      <c r="L53" s="533"/>
      <c r="M53" s="608"/>
      <c r="N53" s="938"/>
      <c r="O53" s="533"/>
      <c r="P53" s="608"/>
    </row>
    <row r="54" spans="2:16" ht="14.25" x14ac:dyDescent="0.2">
      <c r="B54" s="240"/>
      <c r="C54" s="533"/>
      <c r="D54" s="483"/>
      <c r="E54" s="532"/>
      <c r="F54" s="533"/>
      <c r="G54" s="483"/>
      <c r="H54" s="802"/>
      <c r="I54" s="533"/>
      <c r="J54" s="483"/>
      <c r="K54" s="938"/>
      <c r="L54" s="533"/>
      <c r="M54" s="483"/>
      <c r="N54" s="938"/>
      <c r="O54" s="533"/>
      <c r="P54" s="483"/>
    </row>
    <row r="55" spans="2:16" ht="14.25" x14ac:dyDescent="0.2">
      <c r="B55" s="240" t="s">
        <v>401</v>
      </c>
      <c r="C55" s="533" t="s">
        <v>1</v>
      </c>
      <c r="D55" s="451">
        <v>8.0500000000000007</v>
      </c>
      <c r="E55" s="532"/>
      <c r="F55" s="533" t="s">
        <v>1</v>
      </c>
      <c r="G55" s="451">
        <v>8.02</v>
      </c>
      <c r="H55" s="802"/>
      <c r="I55" s="533" t="s">
        <v>1</v>
      </c>
      <c r="J55" s="451">
        <v>8.06</v>
      </c>
      <c r="K55" s="938"/>
      <c r="L55" s="533" t="s">
        <v>1</v>
      </c>
      <c r="M55" s="451">
        <v>8.25</v>
      </c>
      <c r="N55" s="938"/>
      <c r="O55" s="533" t="s">
        <v>1</v>
      </c>
      <c r="P55" s="451">
        <v>7.76</v>
      </c>
    </row>
    <row r="56" spans="2:16" ht="14.25" x14ac:dyDescent="0.2">
      <c r="B56" s="240" t="s">
        <v>399</v>
      </c>
      <c r="C56" s="533" t="s">
        <v>1</v>
      </c>
      <c r="D56" s="452">
        <v>7.67</v>
      </c>
      <c r="E56" s="532"/>
      <c r="F56" s="533" t="s">
        <v>1</v>
      </c>
      <c r="G56" s="452">
        <v>7.49</v>
      </c>
      <c r="H56" s="802"/>
      <c r="I56" s="533" t="s">
        <v>1</v>
      </c>
      <c r="J56" s="452">
        <v>7.5</v>
      </c>
      <c r="K56" s="938"/>
      <c r="L56" s="533" t="s">
        <v>1</v>
      </c>
      <c r="M56" s="452">
        <v>7.67</v>
      </c>
      <c r="N56" s="938"/>
      <c r="O56" s="533" t="s">
        <v>1</v>
      </c>
      <c r="P56" s="452">
        <v>7.19</v>
      </c>
    </row>
    <row r="57" spans="2:16" ht="14.25" x14ac:dyDescent="0.2">
      <c r="B57" s="240" t="s">
        <v>402</v>
      </c>
      <c r="C57" s="533" t="s">
        <v>1</v>
      </c>
      <c r="D57" s="451">
        <v>7.5</v>
      </c>
      <c r="E57" s="532"/>
      <c r="F57" s="533" t="s">
        <v>1</v>
      </c>
      <c r="G57" s="451">
        <v>7.25</v>
      </c>
      <c r="H57" s="802"/>
      <c r="I57" s="533" t="s">
        <v>1</v>
      </c>
      <c r="J57" s="451">
        <v>7.19</v>
      </c>
      <c r="K57" s="938"/>
      <c r="L57" s="533" t="s">
        <v>1</v>
      </c>
      <c r="M57" s="451">
        <v>7.39</v>
      </c>
      <c r="N57" s="938"/>
      <c r="O57" s="533" t="s">
        <v>1</v>
      </c>
      <c r="P57" s="451">
        <v>6.88</v>
      </c>
    </row>
    <row r="58" spans="2:16" ht="14.25" x14ac:dyDescent="0.2">
      <c r="B58" s="240"/>
      <c r="C58" s="533"/>
      <c r="D58" s="452"/>
      <c r="E58" s="532"/>
      <c r="F58" s="533"/>
      <c r="G58" s="452"/>
      <c r="H58" s="802"/>
      <c r="I58" s="533"/>
      <c r="J58" s="452"/>
      <c r="K58" s="938"/>
      <c r="L58" s="533"/>
      <c r="M58" s="452"/>
      <c r="N58" s="938"/>
      <c r="O58" s="533"/>
      <c r="P58" s="452"/>
    </row>
    <row r="59" spans="2:16" ht="14.25" x14ac:dyDescent="0.2">
      <c r="B59" s="240" t="s">
        <v>101</v>
      </c>
      <c r="C59" s="484"/>
      <c r="D59" s="659">
        <v>0.18099999999999999</v>
      </c>
      <c r="E59" s="532"/>
      <c r="F59" s="484"/>
      <c r="G59" s="659">
        <v>0.186</v>
      </c>
      <c r="H59" s="802"/>
      <c r="I59" s="484"/>
      <c r="J59" s="1005">
        <v>0.185</v>
      </c>
      <c r="K59" s="938"/>
      <c r="L59" s="484"/>
      <c r="M59" s="1005">
        <v>0.14799999999999999</v>
      </c>
      <c r="N59" s="938"/>
      <c r="O59" s="484"/>
      <c r="P59" s="1005">
        <v>0.16900000000000001</v>
      </c>
    </row>
    <row r="60" spans="2:16" ht="14.25" x14ac:dyDescent="0.2">
      <c r="B60" s="240" t="s">
        <v>456</v>
      </c>
      <c r="C60" s="532"/>
      <c r="D60" s="960">
        <v>0.19800000000000001</v>
      </c>
      <c r="E60" s="938"/>
      <c r="F60" s="484"/>
      <c r="G60" s="960">
        <v>0.20399999999999999</v>
      </c>
      <c r="H60" s="938"/>
      <c r="I60" s="484"/>
      <c r="J60" s="1005">
        <v>0.20599999999999999</v>
      </c>
      <c r="K60" s="938"/>
      <c r="L60" s="484"/>
      <c r="M60" s="1005">
        <v>0.14799999999999999</v>
      </c>
      <c r="N60" s="938"/>
      <c r="O60" s="484"/>
      <c r="P60" s="1005">
        <v>0.16900000000000001</v>
      </c>
    </row>
    <row r="61" spans="2:16" ht="16.5" customHeight="1" x14ac:dyDescent="0.2">
      <c r="B61" s="988"/>
      <c r="C61" s="988"/>
      <c r="D61" s="988"/>
      <c r="E61" s="988"/>
      <c r="F61" s="988"/>
      <c r="G61" s="988"/>
      <c r="H61" s="988"/>
      <c r="I61" s="988"/>
      <c r="J61" s="988"/>
      <c r="K61" s="988"/>
      <c r="L61" s="988"/>
      <c r="M61" s="988"/>
      <c r="N61" s="988"/>
      <c r="O61" s="988"/>
      <c r="P61" s="988"/>
    </row>
    <row r="62" spans="2:16" ht="15" customHeight="1" x14ac:dyDescent="0.2">
      <c r="B62" s="988" t="s">
        <v>458</v>
      </c>
      <c r="C62" s="988"/>
      <c r="D62" s="988"/>
      <c r="E62" s="988"/>
      <c r="F62" s="988"/>
      <c r="G62" s="988"/>
      <c r="H62" s="988"/>
      <c r="I62" s="988"/>
      <c r="J62" s="988"/>
      <c r="K62" s="988"/>
      <c r="L62" s="988"/>
      <c r="M62" s="988"/>
      <c r="N62" s="988"/>
      <c r="O62" s="988"/>
      <c r="P62" s="988"/>
    </row>
  </sheetData>
  <mergeCells count="2">
    <mergeCell ref="B1:P1"/>
    <mergeCell ref="B2:P2"/>
  </mergeCells>
  <phoneticPr fontId="17" type="noConversion"/>
  <printOptions horizontalCentered="1"/>
  <pageMargins left="0.36" right="0.45" top="0.44" bottom="0.52" header="0.41" footer="0.39"/>
  <pageSetup scale="62" orientation="landscape" horizontalDpi="1200" verticalDpi="1200" r:id="rId1"/>
  <headerFooter alignWithMargins="0">
    <oddHeader>&amp;R&amp;G</oddHeader>
    <oddFooter>&amp;C&amp;12PAGE 13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4"/>
  <sheetViews>
    <sheetView zoomScale="75" zoomScaleNormal="75" zoomScaleSheetLayoutView="75" workbookViewId="0">
      <selection activeCell="A78" sqref="A78"/>
    </sheetView>
  </sheetViews>
  <sheetFormatPr defaultRowHeight="15" x14ac:dyDescent="0.2"/>
  <cols>
    <col min="1" max="1" width="3.5703125" style="50" customWidth="1"/>
    <col min="2" max="2" width="1.140625" style="50" customWidth="1"/>
    <col min="3" max="3" width="63.5703125" style="50" customWidth="1"/>
    <col min="4" max="4" width="2.5703125" style="575" customWidth="1"/>
    <col min="5" max="5" width="19.85546875" style="575" customWidth="1"/>
    <col min="6" max="6" width="10.5703125" style="575" customWidth="1"/>
    <col min="7" max="7" width="3.7109375" style="575" customWidth="1"/>
    <col min="8" max="8" width="2.5703125" style="575" customWidth="1"/>
    <col min="9" max="9" width="19.85546875" style="575" customWidth="1"/>
    <col min="10" max="10" width="10.5703125" style="575" customWidth="1"/>
    <col min="11" max="11" width="3.7109375" style="575" customWidth="1"/>
    <col min="12" max="12" width="2.5703125" style="575" customWidth="1"/>
    <col min="13" max="13" width="19.85546875" style="575" customWidth="1"/>
    <col min="14" max="14" width="10.7109375" style="575" customWidth="1"/>
    <col min="15" max="15" width="3.85546875" style="575" customWidth="1"/>
    <col min="16" max="16" width="2.5703125" style="575" customWidth="1"/>
    <col min="17" max="17" width="19.85546875" style="575" customWidth="1"/>
    <col min="18" max="18" width="10.7109375" style="575" customWidth="1"/>
    <col min="19" max="19" width="3.85546875" style="575" customWidth="1"/>
    <col min="20" max="20" width="2.5703125" style="50" customWidth="1"/>
    <col min="21" max="21" width="19.85546875" style="219" customWidth="1"/>
    <col min="22" max="22" width="10.5703125" style="321" customWidth="1"/>
    <col min="23" max="16384" width="9.140625" style="50"/>
  </cols>
  <sheetData>
    <row r="1" spans="1:22" s="575" customFormat="1" ht="15.75" x14ac:dyDescent="0.25">
      <c r="C1" s="1086" t="s">
        <v>338</v>
      </c>
      <c r="D1" s="1086"/>
      <c r="E1" s="1086"/>
      <c r="F1" s="1086"/>
      <c r="G1" s="1086"/>
      <c r="H1" s="1086"/>
      <c r="I1" s="1086"/>
      <c r="J1" s="1086"/>
      <c r="K1" s="1086"/>
      <c r="L1" s="1086"/>
      <c r="M1" s="1086"/>
      <c r="N1" s="1086"/>
      <c r="O1" s="1086"/>
      <c r="P1" s="1086"/>
      <c r="Q1" s="1086"/>
      <c r="R1" s="1086"/>
      <c r="S1" s="1086"/>
      <c r="T1" s="1086"/>
      <c r="U1" s="1086"/>
      <c r="V1" s="1086"/>
    </row>
    <row r="2" spans="1:22" s="575" customFormat="1" ht="15.75" x14ac:dyDescent="0.25">
      <c r="C2" s="1124" t="s">
        <v>190</v>
      </c>
      <c r="D2" s="1124"/>
      <c r="E2" s="1124"/>
      <c r="F2" s="1124"/>
      <c r="G2" s="1124"/>
      <c r="H2" s="1124"/>
      <c r="I2" s="1124"/>
      <c r="J2" s="1124"/>
      <c r="K2" s="1124"/>
      <c r="L2" s="1124"/>
      <c r="M2" s="1124"/>
      <c r="N2" s="1124"/>
      <c r="O2" s="1124"/>
      <c r="P2" s="1124"/>
      <c r="Q2" s="1124"/>
      <c r="R2" s="1124"/>
      <c r="S2" s="1124"/>
      <c r="T2" s="1124"/>
      <c r="U2" s="1124"/>
      <c r="V2" s="1124"/>
    </row>
    <row r="3" spans="1:22" s="318" customFormat="1" ht="12.75" customHeight="1" x14ac:dyDescent="0.25">
      <c r="A3" s="453"/>
      <c r="B3" s="611"/>
      <c r="D3" s="611"/>
      <c r="E3" s="611"/>
      <c r="F3" s="611"/>
      <c r="G3" s="611"/>
      <c r="H3" s="809"/>
      <c r="I3" s="809"/>
      <c r="J3" s="809"/>
      <c r="K3" s="809"/>
      <c r="L3" s="780"/>
      <c r="M3" s="780"/>
      <c r="N3" s="780"/>
      <c r="O3" s="780"/>
      <c r="P3" s="611"/>
      <c r="Q3" s="611"/>
      <c r="R3" s="611"/>
      <c r="S3" s="611"/>
      <c r="T3" s="785"/>
      <c r="U3" s="785"/>
      <c r="V3" s="785"/>
    </row>
    <row r="4" spans="1:22" s="453" customFormat="1" ht="12.75" customHeight="1" x14ac:dyDescent="0.25">
      <c r="B4" s="611"/>
      <c r="D4" s="611"/>
      <c r="E4" s="611"/>
      <c r="F4" s="611"/>
      <c r="G4" s="611"/>
      <c r="H4" s="809"/>
      <c r="I4" s="809"/>
      <c r="J4" s="809"/>
      <c r="K4" s="809"/>
      <c r="L4" s="780"/>
      <c r="M4" s="780"/>
      <c r="N4" s="780"/>
      <c r="O4" s="780"/>
      <c r="P4" s="611"/>
      <c r="Q4" s="611"/>
      <c r="R4" s="611"/>
      <c r="S4" s="611"/>
      <c r="T4" s="751"/>
      <c r="U4" s="751"/>
      <c r="V4" s="751"/>
    </row>
    <row r="5" spans="1:22" s="453" customFormat="1" ht="12.75" customHeight="1" x14ac:dyDescent="0.25">
      <c r="B5" s="611"/>
      <c r="D5" s="611"/>
      <c r="E5" s="611"/>
      <c r="F5" s="611"/>
      <c r="G5" s="611"/>
      <c r="H5" s="809"/>
      <c r="I5" s="809"/>
      <c r="J5" s="809"/>
      <c r="K5" s="809"/>
      <c r="L5" s="780"/>
      <c r="M5" s="780"/>
      <c r="N5" s="780"/>
      <c r="O5" s="780"/>
      <c r="P5" s="611"/>
      <c r="Q5" s="611"/>
      <c r="R5" s="611"/>
      <c r="S5" s="611"/>
      <c r="T5" s="751"/>
      <c r="U5" s="751"/>
      <c r="V5" s="751"/>
    </row>
    <row r="6" spans="1:22" s="319" customFormat="1" ht="15.75" x14ac:dyDescent="0.25">
      <c r="A6" s="554"/>
      <c r="B6" s="612"/>
      <c r="C6" s="612"/>
      <c r="D6" s="614"/>
      <c r="E6" s="1044" t="s">
        <v>531</v>
      </c>
      <c r="F6" s="613" t="s">
        <v>2</v>
      </c>
      <c r="G6" s="612"/>
      <c r="H6" s="614"/>
      <c r="I6" s="810" t="s">
        <v>486</v>
      </c>
      <c r="J6" s="613" t="s">
        <v>2</v>
      </c>
      <c r="K6" s="612"/>
      <c r="L6" s="614"/>
      <c r="M6" s="1003" t="s">
        <v>410</v>
      </c>
      <c r="N6" s="613" t="s">
        <v>2</v>
      </c>
      <c r="O6" s="612"/>
      <c r="P6" s="614"/>
      <c r="Q6" s="1003" t="s">
        <v>389</v>
      </c>
      <c r="R6" s="613" t="s">
        <v>2</v>
      </c>
      <c r="S6" s="612"/>
      <c r="T6" s="614"/>
      <c r="U6" s="1003" t="s">
        <v>387</v>
      </c>
      <c r="V6" s="613" t="s">
        <v>2</v>
      </c>
    </row>
    <row r="7" spans="1:22" s="319" customFormat="1" ht="15.75" x14ac:dyDescent="0.25">
      <c r="A7" s="554"/>
      <c r="B7" s="612"/>
      <c r="C7" s="612"/>
      <c r="D7" s="612"/>
      <c r="E7" s="612"/>
      <c r="F7" s="612"/>
      <c r="G7" s="612"/>
      <c r="H7" s="612"/>
      <c r="I7" s="612"/>
      <c r="J7" s="612"/>
      <c r="K7" s="612"/>
      <c r="L7" s="612"/>
      <c r="M7" s="612"/>
      <c r="N7" s="612"/>
      <c r="O7" s="612"/>
      <c r="P7" s="612"/>
      <c r="Q7" s="612"/>
      <c r="R7" s="612"/>
      <c r="S7" s="612"/>
      <c r="T7" s="612"/>
      <c r="U7" s="612"/>
      <c r="V7" s="612"/>
    </row>
    <row r="8" spans="1:22" s="319" customFormat="1" ht="15" customHeight="1" x14ac:dyDescent="0.25">
      <c r="A8" s="554"/>
      <c r="B8" s="605"/>
      <c r="C8" s="612" t="s">
        <v>103</v>
      </c>
      <c r="D8" s="612"/>
      <c r="E8" s="612"/>
      <c r="F8" s="612"/>
      <c r="G8" s="612"/>
      <c r="H8" s="612"/>
      <c r="I8" s="612"/>
      <c r="J8" s="612"/>
      <c r="K8" s="612"/>
      <c r="L8" s="612"/>
      <c r="M8" s="612"/>
      <c r="N8" s="612"/>
      <c r="O8" s="612"/>
      <c r="P8" s="612"/>
      <c r="Q8" s="612"/>
      <c r="R8" s="612"/>
      <c r="S8" s="612"/>
      <c r="T8" s="612"/>
      <c r="U8" s="612"/>
      <c r="V8" s="612"/>
    </row>
    <row r="9" spans="1:22" ht="15" customHeight="1" x14ac:dyDescent="0.2">
      <c r="A9" s="575"/>
      <c r="B9" s="604"/>
      <c r="C9" s="615" t="s">
        <v>105</v>
      </c>
      <c r="D9" s="616" t="s">
        <v>1</v>
      </c>
      <c r="E9" s="805">
        <v>158.19999999999999</v>
      </c>
      <c r="F9" s="1049">
        <v>6.5000000000000002E-2</v>
      </c>
      <c r="G9" s="651"/>
      <c r="H9" s="616" t="s">
        <v>1</v>
      </c>
      <c r="I9" s="805">
        <v>255.2</v>
      </c>
      <c r="J9" s="782">
        <v>0.106</v>
      </c>
      <c r="K9" s="651"/>
      <c r="L9" s="616" t="s">
        <v>1</v>
      </c>
      <c r="M9" s="805">
        <v>231</v>
      </c>
      <c r="N9" s="1004">
        <v>9.8000000000000004E-2</v>
      </c>
      <c r="O9" s="651"/>
      <c r="P9" s="616" t="s">
        <v>1</v>
      </c>
      <c r="Q9" s="805">
        <v>50.1</v>
      </c>
      <c r="R9" s="1004">
        <v>2.3E-2</v>
      </c>
      <c r="S9" s="651"/>
      <c r="T9" s="616" t="s">
        <v>1</v>
      </c>
      <c r="U9" s="805">
        <v>61.1</v>
      </c>
      <c r="V9" s="1004">
        <v>3.1E-2</v>
      </c>
    </row>
    <row r="10" spans="1:22" s="575" customFormat="1" ht="15" customHeight="1" x14ac:dyDescent="0.2">
      <c r="B10" s="604"/>
      <c r="C10" s="651" t="s">
        <v>447</v>
      </c>
      <c r="D10" s="616"/>
      <c r="E10" s="805">
        <v>20.9</v>
      </c>
      <c r="F10" s="1049">
        <v>8.9999999999999993E-3</v>
      </c>
      <c r="G10" s="651"/>
      <c r="H10" s="616"/>
      <c r="I10" s="805">
        <v>26.2</v>
      </c>
      <c r="J10" s="1009">
        <v>1.0999999999999999E-2</v>
      </c>
      <c r="K10" s="651"/>
      <c r="L10" s="616"/>
      <c r="M10" s="805">
        <v>26.3</v>
      </c>
      <c r="N10" s="1045">
        <v>1.0999999999999999E-2</v>
      </c>
      <c r="O10" s="651"/>
      <c r="P10" s="616"/>
      <c r="Q10" s="805">
        <v>0</v>
      </c>
      <c r="R10" s="629">
        <v>0</v>
      </c>
      <c r="S10" s="651"/>
      <c r="T10" s="616"/>
      <c r="U10" s="805">
        <v>0</v>
      </c>
      <c r="V10" s="629">
        <v>0</v>
      </c>
    </row>
    <row r="11" spans="1:22" ht="15" customHeight="1" x14ac:dyDescent="0.2">
      <c r="A11" s="575"/>
      <c r="B11" s="604"/>
      <c r="C11" s="618" t="s">
        <v>107</v>
      </c>
      <c r="D11" s="604"/>
      <c r="E11" s="805">
        <v>370.1</v>
      </c>
      <c r="F11" s="1049">
        <v>0.152</v>
      </c>
      <c r="G11" s="652"/>
      <c r="H11" s="604"/>
      <c r="I11" s="805">
        <v>260</v>
      </c>
      <c r="J11" s="782">
        <v>0.107</v>
      </c>
      <c r="K11" s="652"/>
      <c r="L11" s="604"/>
      <c r="M11" s="805">
        <v>217.3</v>
      </c>
      <c r="N11" s="1004">
        <v>9.1999999999999998E-2</v>
      </c>
      <c r="O11" s="652"/>
      <c r="P11" s="604"/>
      <c r="Q11" s="805">
        <v>249</v>
      </c>
      <c r="R11" s="1004">
        <v>0.113</v>
      </c>
      <c r="S11" s="652"/>
      <c r="T11" s="604"/>
      <c r="U11" s="805">
        <v>244.6</v>
      </c>
      <c r="V11" s="1004">
        <v>0.123</v>
      </c>
    </row>
    <row r="12" spans="1:22" ht="15" customHeight="1" x14ac:dyDescent="0.2">
      <c r="A12" s="575"/>
      <c r="B12" s="604"/>
      <c r="C12" s="618" t="s">
        <v>170</v>
      </c>
      <c r="D12" s="604"/>
      <c r="E12" s="805">
        <v>100.3</v>
      </c>
      <c r="F12" s="1049">
        <v>4.1000000000000002E-2</v>
      </c>
      <c r="G12" s="652"/>
      <c r="H12" s="604"/>
      <c r="I12" s="805">
        <v>98.4</v>
      </c>
      <c r="J12" s="782">
        <v>4.1000000000000002E-2</v>
      </c>
      <c r="K12" s="652"/>
      <c r="L12" s="604"/>
      <c r="M12" s="805">
        <v>107.9</v>
      </c>
      <c r="N12" s="1004">
        <v>4.4999999999999998E-2</v>
      </c>
      <c r="O12" s="652"/>
      <c r="P12" s="604"/>
      <c r="Q12" s="805">
        <v>99.4</v>
      </c>
      <c r="R12" s="1004">
        <v>4.4999999999999998E-2</v>
      </c>
      <c r="S12" s="652"/>
      <c r="T12" s="604"/>
      <c r="U12" s="805">
        <v>105.1</v>
      </c>
      <c r="V12" s="1004">
        <v>5.2999999999999999E-2</v>
      </c>
    </row>
    <row r="13" spans="1:22" s="440" customFormat="1" ht="15" customHeight="1" x14ac:dyDescent="0.2">
      <c r="A13" s="575"/>
      <c r="B13" s="605"/>
      <c r="C13" s="618" t="s">
        <v>315</v>
      </c>
      <c r="D13" s="605"/>
      <c r="E13" s="805">
        <v>20.5</v>
      </c>
      <c r="F13" s="1049">
        <v>8.0000000000000002E-3</v>
      </c>
      <c r="G13" s="652"/>
      <c r="H13" s="605"/>
      <c r="I13" s="805">
        <v>20.5</v>
      </c>
      <c r="J13" s="782">
        <v>8.0000000000000002E-3</v>
      </c>
      <c r="K13" s="652"/>
      <c r="L13" s="605"/>
      <c r="M13" s="805">
        <v>21.4</v>
      </c>
      <c r="N13" s="1004">
        <v>8.9999999999999993E-3</v>
      </c>
      <c r="O13" s="652"/>
      <c r="P13" s="605"/>
      <c r="Q13" s="805">
        <v>23.4</v>
      </c>
      <c r="R13" s="1004">
        <v>1.0999999999999999E-2</v>
      </c>
      <c r="S13" s="652"/>
      <c r="T13" s="605"/>
      <c r="U13" s="805">
        <v>29</v>
      </c>
      <c r="V13" s="1004">
        <v>1.4E-2</v>
      </c>
    </row>
    <row r="14" spans="1:22" ht="15" customHeight="1" x14ac:dyDescent="0.2">
      <c r="A14" s="575"/>
      <c r="B14" s="604"/>
      <c r="C14" s="618" t="s">
        <v>152</v>
      </c>
      <c r="D14" s="616"/>
      <c r="E14" s="805">
        <v>42.5</v>
      </c>
      <c r="F14" s="1049">
        <v>1.7000000000000001E-2</v>
      </c>
      <c r="G14" s="652"/>
      <c r="H14" s="616"/>
      <c r="I14" s="805">
        <v>41.9</v>
      </c>
      <c r="J14" s="782">
        <v>1.7000000000000001E-2</v>
      </c>
      <c r="K14" s="652"/>
      <c r="L14" s="616"/>
      <c r="M14" s="805">
        <v>98.2</v>
      </c>
      <c r="N14" s="1004">
        <v>4.1000000000000002E-2</v>
      </c>
      <c r="O14" s="652"/>
      <c r="P14" s="616"/>
      <c r="Q14" s="805">
        <v>108.8</v>
      </c>
      <c r="R14" s="1004">
        <v>4.9000000000000002E-2</v>
      </c>
      <c r="S14" s="652"/>
      <c r="T14" s="616"/>
      <c r="U14" s="805">
        <v>101.9</v>
      </c>
      <c r="V14" s="1004">
        <v>5.0999999999999997E-2</v>
      </c>
    </row>
    <row r="15" spans="1:22" s="440" customFormat="1" ht="15" customHeight="1" x14ac:dyDescent="0.2">
      <c r="A15" s="575"/>
      <c r="B15" s="605"/>
      <c r="C15" s="618" t="s">
        <v>106</v>
      </c>
      <c r="D15" s="616"/>
      <c r="E15" s="805">
        <v>169.2</v>
      </c>
      <c r="F15" s="1049">
        <v>7.0000000000000007E-2</v>
      </c>
      <c r="G15" s="652"/>
      <c r="H15" s="616"/>
      <c r="I15" s="805">
        <v>135.30000000000001</v>
      </c>
      <c r="J15" s="782">
        <v>5.6000000000000001E-2</v>
      </c>
      <c r="K15" s="652"/>
      <c r="L15" s="616"/>
      <c r="M15" s="805">
        <v>151.4</v>
      </c>
      <c r="N15" s="1004">
        <v>6.4000000000000001E-2</v>
      </c>
      <c r="O15" s="652"/>
      <c r="P15" s="616"/>
      <c r="Q15" s="805">
        <v>103.6</v>
      </c>
      <c r="R15" s="1004">
        <v>4.7E-2</v>
      </c>
      <c r="S15" s="652"/>
      <c r="T15" s="616"/>
      <c r="U15" s="805">
        <v>84.8</v>
      </c>
      <c r="V15" s="1004">
        <v>4.2000000000000003E-2</v>
      </c>
    </row>
    <row r="16" spans="1:22" ht="15" customHeight="1" x14ac:dyDescent="0.2">
      <c r="A16" s="575"/>
      <c r="B16" s="604"/>
      <c r="C16" s="618" t="s">
        <v>153</v>
      </c>
      <c r="D16" s="616"/>
      <c r="E16" s="805">
        <v>217.6</v>
      </c>
      <c r="F16" s="1049">
        <v>8.8999999999999996E-2</v>
      </c>
      <c r="G16" s="652"/>
      <c r="H16" s="616"/>
      <c r="I16" s="805">
        <v>223.4</v>
      </c>
      <c r="J16" s="782">
        <v>9.2999999999999999E-2</v>
      </c>
      <c r="K16" s="652"/>
      <c r="L16" s="616"/>
      <c r="M16" s="805">
        <v>252</v>
      </c>
      <c r="N16" s="1004">
        <v>0.107</v>
      </c>
      <c r="O16" s="652"/>
      <c r="P16" s="616"/>
      <c r="Q16" s="805">
        <v>279.10000000000002</v>
      </c>
      <c r="R16" s="1004">
        <v>0.127</v>
      </c>
      <c r="S16" s="652"/>
      <c r="T16" s="616"/>
      <c r="U16" s="805">
        <v>320.7</v>
      </c>
      <c r="V16" s="1004">
        <v>0.161</v>
      </c>
    </row>
    <row r="17" spans="1:22" ht="15" customHeight="1" x14ac:dyDescent="0.2">
      <c r="A17" s="575"/>
      <c r="B17" s="604"/>
      <c r="C17" s="618" t="s">
        <v>154</v>
      </c>
      <c r="D17" s="616"/>
      <c r="E17" s="805">
        <v>30.7</v>
      </c>
      <c r="F17" s="1049">
        <v>1.2999999999999999E-2</v>
      </c>
      <c r="G17" s="652"/>
      <c r="H17" s="616"/>
      <c r="I17" s="805">
        <v>33</v>
      </c>
      <c r="J17" s="782">
        <v>1.4E-2</v>
      </c>
      <c r="K17" s="652"/>
      <c r="L17" s="616"/>
      <c r="M17" s="805">
        <v>8.8000000000000007</v>
      </c>
      <c r="N17" s="1004">
        <v>4.0000000000000001E-3</v>
      </c>
      <c r="O17" s="652"/>
      <c r="P17" s="616"/>
      <c r="Q17" s="805">
        <v>6.7</v>
      </c>
      <c r="R17" s="1004">
        <v>3.0000000000000001E-3</v>
      </c>
      <c r="S17" s="652"/>
      <c r="T17" s="616"/>
      <c r="U17" s="805">
        <v>7.1</v>
      </c>
      <c r="V17" s="1004">
        <v>3.0000000000000001E-3</v>
      </c>
    </row>
    <row r="18" spans="1:22" s="575" customFormat="1" ht="15" customHeight="1" x14ac:dyDescent="0.2">
      <c r="B18" s="605"/>
      <c r="C18" s="618" t="s">
        <v>327</v>
      </c>
      <c r="D18" s="616"/>
      <c r="E18" s="805">
        <v>5.6</v>
      </c>
      <c r="F18" s="1049">
        <v>2E-3</v>
      </c>
      <c r="G18" s="652"/>
      <c r="H18" s="616"/>
      <c r="I18" s="805">
        <v>4</v>
      </c>
      <c r="J18" s="782">
        <v>2E-3</v>
      </c>
      <c r="K18" s="652"/>
      <c r="L18" s="616"/>
      <c r="M18" s="805">
        <v>4.2</v>
      </c>
      <c r="N18" s="1004">
        <v>2E-3</v>
      </c>
      <c r="O18" s="652"/>
      <c r="P18" s="616"/>
      <c r="Q18" s="805">
        <v>1.3</v>
      </c>
      <c r="R18" s="1004">
        <v>1E-3</v>
      </c>
      <c r="S18" s="652"/>
      <c r="T18" s="616"/>
      <c r="U18" s="805">
        <v>1.4</v>
      </c>
      <c r="V18" s="1004">
        <v>1E-3</v>
      </c>
    </row>
    <row r="19" spans="1:22" s="440" customFormat="1" ht="15" customHeight="1" x14ac:dyDescent="0.2">
      <c r="A19" s="575"/>
      <c r="B19" s="605"/>
      <c r="C19" s="618" t="s">
        <v>306</v>
      </c>
      <c r="D19" s="616"/>
      <c r="E19" s="805">
        <v>47.3</v>
      </c>
      <c r="F19" s="1049">
        <v>1.9E-2</v>
      </c>
      <c r="G19" s="652"/>
      <c r="H19" s="616"/>
      <c r="I19" s="805">
        <v>36.9</v>
      </c>
      <c r="J19" s="782">
        <v>1.4999999999999999E-2</v>
      </c>
      <c r="K19" s="652"/>
      <c r="L19" s="616"/>
      <c r="M19" s="805">
        <v>37.9</v>
      </c>
      <c r="N19" s="1004">
        <v>1.6E-2</v>
      </c>
      <c r="O19" s="652"/>
      <c r="P19" s="616"/>
      <c r="Q19" s="805">
        <v>36.1</v>
      </c>
      <c r="R19" s="1004">
        <v>1.6E-2</v>
      </c>
      <c r="S19" s="652"/>
      <c r="T19" s="616"/>
      <c r="U19" s="805">
        <v>19</v>
      </c>
      <c r="V19" s="1004">
        <v>8.9999999999999993E-3</v>
      </c>
    </row>
    <row r="20" spans="1:22" s="575" customFormat="1" ht="15" customHeight="1" x14ac:dyDescent="0.2">
      <c r="B20" s="605"/>
      <c r="C20" s="652" t="s">
        <v>375</v>
      </c>
      <c r="D20" s="616"/>
      <c r="E20" s="805">
        <v>140.69999999999999</v>
      </c>
      <c r="F20" s="1049">
        <v>5.8000000000000003E-2</v>
      </c>
      <c r="G20" s="652"/>
      <c r="H20" s="616"/>
      <c r="I20" s="805">
        <v>134.1</v>
      </c>
      <c r="J20" s="782">
        <v>5.6000000000000001E-2</v>
      </c>
      <c r="K20" s="652"/>
      <c r="L20" s="616"/>
      <c r="M20" s="805">
        <v>107.8</v>
      </c>
      <c r="N20" s="1004">
        <v>4.4999999999999998E-2</v>
      </c>
      <c r="O20" s="652"/>
      <c r="P20" s="616"/>
      <c r="Q20" s="805">
        <v>76.2</v>
      </c>
      <c r="R20" s="1004">
        <v>3.5000000000000003E-2</v>
      </c>
      <c r="S20" s="652"/>
      <c r="T20" s="616"/>
      <c r="U20" s="805">
        <v>74.3</v>
      </c>
      <c r="V20" s="1004">
        <v>3.6999999999999998E-2</v>
      </c>
    </row>
    <row r="21" spans="1:22" ht="15" customHeight="1" x14ac:dyDescent="0.2">
      <c r="A21" s="575"/>
      <c r="B21" s="604"/>
      <c r="C21" s="618" t="s">
        <v>567</v>
      </c>
      <c r="D21" s="616"/>
      <c r="E21" s="1016">
        <v>693</v>
      </c>
      <c r="F21" s="658">
        <v>0.28499999999999998</v>
      </c>
      <c r="G21" s="652"/>
      <c r="H21" s="616"/>
      <c r="I21" s="1016">
        <v>648.6</v>
      </c>
      <c r="J21" s="658">
        <v>0.26900000000000002</v>
      </c>
      <c r="K21" s="652"/>
      <c r="L21" s="616"/>
      <c r="M21" s="1017">
        <v>701.9</v>
      </c>
      <c r="N21" s="658">
        <v>0.29699999999999999</v>
      </c>
      <c r="O21" s="652"/>
      <c r="P21" s="616"/>
      <c r="Q21" s="1017">
        <v>571.70000000000005</v>
      </c>
      <c r="R21" s="658">
        <v>0.26</v>
      </c>
      <c r="S21" s="652"/>
      <c r="T21" s="616"/>
      <c r="U21" s="1017">
        <v>565.9</v>
      </c>
      <c r="V21" s="658">
        <v>0.28399999999999997</v>
      </c>
    </row>
    <row r="22" spans="1:22" s="319" customFormat="1" ht="15" customHeight="1" x14ac:dyDescent="0.25">
      <c r="A22" s="554"/>
      <c r="B22" s="554"/>
      <c r="C22" s="666" t="s">
        <v>337</v>
      </c>
      <c r="D22" s="610"/>
      <c r="E22" s="1018">
        <v>2016.6</v>
      </c>
      <c r="F22" s="631">
        <v>0.82799999999999996</v>
      </c>
      <c r="G22" s="666"/>
      <c r="H22" s="610"/>
      <c r="I22" s="1018">
        <v>1917.5</v>
      </c>
      <c r="J22" s="631">
        <v>0.79500000000000004</v>
      </c>
      <c r="K22" s="666"/>
      <c r="L22" s="610"/>
      <c r="M22" s="1018">
        <v>1966.1</v>
      </c>
      <c r="N22" s="631">
        <v>0.83099999999999996</v>
      </c>
      <c r="O22" s="666"/>
      <c r="P22" s="610"/>
      <c r="Q22" s="1018">
        <v>1605.4</v>
      </c>
      <c r="R22" s="631">
        <v>0.73</v>
      </c>
      <c r="S22" s="666"/>
      <c r="T22" s="610"/>
      <c r="U22" s="1018">
        <v>1614.9</v>
      </c>
      <c r="V22" s="631">
        <v>0.80900000000000005</v>
      </c>
    </row>
    <row r="23" spans="1:22" ht="15" customHeight="1" x14ac:dyDescent="0.25">
      <c r="A23" s="575"/>
      <c r="B23" s="575"/>
      <c r="C23" s="619"/>
      <c r="D23" s="616"/>
      <c r="E23" s="644"/>
      <c r="F23" s="632"/>
      <c r="G23" s="653"/>
      <c r="H23" s="616"/>
      <c r="I23" s="644"/>
      <c r="J23" s="632"/>
      <c r="K23" s="653"/>
      <c r="L23" s="616"/>
      <c r="M23" s="644"/>
      <c r="N23" s="632"/>
      <c r="O23" s="653"/>
      <c r="P23" s="616"/>
      <c r="Q23" s="633"/>
      <c r="R23" s="632"/>
      <c r="S23" s="653"/>
      <c r="T23" s="616"/>
      <c r="U23" s="644"/>
      <c r="V23" s="632"/>
    </row>
    <row r="24" spans="1:22" x14ac:dyDescent="0.2">
      <c r="A24" s="575"/>
      <c r="B24" s="575"/>
      <c r="C24" s="738" t="s">
        <v>569</v>
      </c>
      <c r="D24" s="616"/>
      <c r="E24" s="805">
        <v>30.7</v>
      </c>
      <c r="F24" s="1011">
        <v>1.2999999999999999E-2</v>
      </c>
      <c r="G24" s="738"/>
      <c r="H24" s="616"/>
      <c r="I24" s="805">
        <v>30.1</v>
      </c>
      <c r="J24" s="1009">
        <v>1.2E-2</v>
      </c>
      <c r="K24" s="738"/>
      <c r="L24" s="616"/>
      <c r="M24" s="805">
        <v>29.6</v>
      </c>
      <c r="N24" s="1045">
        <v>1.2999999999999999E-2</v>
      </c>
      <c r="O24" s="738"/>
      <c r="P24" s="616"/>
      <c r="Q24" s="623">
        <v>0</v>
      </c>
      <c r="R24" s="629">
        <v>0</v>
      </c>
      <c r="S24" s="738"/>
      <c r="T24" s="616"/>
      <c r="U24" s="623">
        <v>0</v>
      </c>
      <c r="V24" s="629">
        <v>0</v>
      </c>
    </row>
    <row r="25" spans="1:22" s="575" customFormat="1" x14ac:dyDescent="0.2">
      <c r="C25" s="653" t="s">
        <v>568</v>
      </c>
      <c r="D25" s="616"/>
      <c r="E25" s="805">
        <v>17.2</v>
      </c>
      <c r="F25" s="1011">
        <v>7.0000000000000001E-3</v>
      </c>
      <c r="G25" s="653"/>
      <c r="H25" s="616"/>
      <c r="I25" s="805">
        <v>15.4</v>
      </c>
      <c r="J25" s="1009">
        <v>6.0000000000000001E-3</v>
      </c>
      <c r="K25" s="653"/>
      <c r="L25" s="616"/>
      <c r="M25" s="805">
        <v>15.6</v>
      </c>
      <c r="N25" s="1045">
        <v>7.0000000000000001E-3</v>
      </c>
      <c r="O25" s="653"/>
      <c r="P25" s="616"/>
      <c r="Q25" s="623">
        <v>0</v>
      </c>
      <c r="R25" s="629">
        <v>0</v>
      </c>
      <c r="S25" s="653"/>
      <c r="T25" s="616"/>
      <c r="U25" s="623">
        <v>0</v>
      </c>
      <c r="V25" s="629">
        <v>0</v>
      </c>
    </row>
    <row r="26" spans="1:22" s="575" customFormat="1" x14ac:dyDescent="0.2">
      <c r="C26" s="653" t="s">
        <v>573</v>
      </c>
      <c r="D26" s="616"/>
      <c r="E26" s="805">
        <v>89.5</v>
      </c>
      <c r="F26" s="1055">
        <v>3.6999999999999998E-2</v>
      </c>
      <c r="G26" s="653"/>
      <c r="H26" s="616"/>
      <c r="I26" s="623">
        <v>0</v>
      </c>
      <c r="J26" s="629">
        <v>0</v>
      </c>
      <c r="K26" s="653"/>
      <c r="L26" s="616"/>
      <c r="M26" s="623">
        <v>0</v>
      </c>
      <c r="N26" s="629">
        <v>0</v>
      </c>
      <c r="O26" s="653"/>
      <c r="P26" s="616"/>
      <c r="Q26" s="623">
        <v>0</v>
      </c>
      <c r="R26" s="629">
        <v>0</v>
      </c>
      <c r="S26" s="653"/>
      <c r="T26" s="616"/>
      <c r="U26" s="623">
        <v>0</v>
      </c>
      <c r="V26" s="629">
        <v>0</v>
      </c>
    </row>
    <row r="27" spans="1:22" s="575" customFormat="1" ht="15" customHeight="1" x14ac:dyDescent="0.2">
      <c r="C27" s="653" t="s">
        <v>307</v>
      </c>
      <c r="D27" s="616"/>
      <c r="E27" s="805">
        <v>1.7</v>
      </c>
      <c r="F27" s="1011">
        <v>1E-3</v>
      </c>
      <c r="G27" s="653"/>
      <c r="H27" s="616"/>
      <c r="I27" s="805">
        <v>4.3</v>
      </c>
      <c r="J27" s="782">
        <v>2E-3</v>
      </c>
      <c r="K27" s="653"/>
      <c r="L27" s="616"/>
      <c r="M27" s="805">
        <v>4.7</v>
      </c>
      <c r="N27" s="1004">
        <v>2E-3</v>
      </c>
      <c r="O27" s="653"/>
      <c r="P27" s="616"/>
      <c r="Q27" s="791">
        <v>3.9</v>
      </c>
      <c r="R27" s="1004">
        <v>2E-3</v>
      </c>
      <c r="S27" s="653"/>
      <c r="T27" s="616"/>
      <c r="U27" s="791">
        <v>8.1</v>
      </c>
      <c r="V27" s="1045">
        <v>4.0000000000000001E-3</v>
      </c>
    </row>
    <row r="28" spans="1:22" ht="15" customHeight="1" x14ac:dyDescent="0.2">
      <c r="A28" s="575"/>
      <c r="B28" s="575"/>
      <c r="C28" s="618" t="s">
        <v>308</v>
      </c>
      <c r="D28" s="620"/>
      <c r="E28" s="791">
        <v>280</v>
      </c>
      <c r="F28" s="1011">
        <v>0.114</v>
      </c>
      <c r="G28" s="652"/>
      <c r="H28" s="620"/>
      <c r="I28" s="791">
        <v>446.5</v>
      </c>
      <c r="J28" s="658">
        <v>0.185</v>
      </c>
      <c r="K28" s="652"/>
      <c r="L28" s="620"/>
      <c r="M28" s="791">
        <v>346.6</v>
      </c>
      <c r="N28" s="658">
        <v>0.14699999999999999</v>
      </c>
      <c r="O28" s="652"/>
      <c r="P28" s="620"/>
      <c r="Q28" s="791">
        <v>590.4</v>
      </c>
      <c r="R28" s="658">
        <v>0.26800000000000002</v>
      </c>
      <c r="S28" s="652"/>
      <c r="T28" s="620"/>
      <c r="U28" s="791">
        <v>371.8</v>
      </c>
      <c r="V28" s="658">
        <v>0.187</v>
      </c>
    </row>
    <row r="29" spans="1:22" s="440" customFormat="1" ht="15" customHeight="1" thickBot="1" x14ac:dyDescent="0.3">
      <c r="A29" s="575"/>
      <c r="B29" s="575"/>
      <c r="C29" s="666" t="s">
        <v>104</v>
      </c>
      <c r="D29" s="634" t="s">
        <v>1</v>
      </c>
      <c r="E29" s="636">
        <v>2435.6999999999998</v>
      </c>
      <c r="F29" s="673">
        <v>1</v>
      </c>
      <c r="G29" s="666"/>
      <c r="H29" s="634" t="s">
        <v>1</v>
      </c>
      <c r="I29" s="636">
        <v>2413.8000000000002</v>
      </c>
      <c r="J29" s="673">
        <v>1</v>
      </c>
      <c r="K29" s="666"/>
      <c r="L29" s="634" t="s">
        <v>1</v>
      </c>
      <c r="M29" s="636">
        <v>2362.6</v>
      </c>
      <c r="N29" s="673">
        <v>1</v>
      </c>
      <c r="O29" s="666"/>
      <c r="P29" s="634" t="s">
        <v>1</v>
      </c>
      <c r="Q29" s="636">
        <v>2199.6999999999998</v>
      </c>
      <c r="R29" s="673">
        <v>1</v>
      </c>
      <c r="S29" s="666"/>
      <c r="T29" s="634" t="s">
        <v>1</v>
      </c>
      <c r="U29" s="636">
        <v>1994.8</v>
      </c>
      <c r="V29" s="673">
        <v>1</v>
      </c>
    </row>
    <row r="30" spans="1:22" ht="15" customHeight="1" x14ac:dyDescent="0.2">
      <c r="A30" s="575"/>
      <c r="B30" s="575"/>
      <c r="C30" s="604"/>
      <c r="D30" s="616"/>
      <c r="E30" s="696"/>
      <c r="F30" s="697"/>
      <c r="G30" s="604"/>
      <c r="H30" s="616"/>
      <c r="I30" s="791"/>
      <c r="J30" s="697"/>
      <c r="K30" s="604"/>
      <c r="L30" s="616"/>
      <c r="M30" s="791"/>
      <c r="N30" s="697"/>
      <c r="O30" s="604"/>
      <c r="P30" s="616"/>
      <c r="Q30" s="791"/>
      <c r="R30" s="697"/>
      <c r="S30" s="604"/>
      <c r="T30" s="616"/>
      <c r="U30" s="791"/>
      <c r="V30" s="697"/>
    </row>
    <row r="31" spans="1:22" ht="15" customHeight="1" x14ac:dyDescent="0.25">
      <c r="A31" s="575"/>
      <c r="B31" s="575"/>
      <c r="C31" s="612" t="s">
        <v>102</v>
      </c>
      <c r="D31" s="616"/>
      <c r="E31" s="696"/>
      <c r="F31" s="697"/>
      <c r="G31" s="612"/>
      <c r="H31" s="616"/>
      <c r="I31" s="791"/>
      <c r="J31" s="697"/>
      <c r="K31" s="612"/>
      <c r="L31" s="616"/>
      <c r="M31" s="791"/>
      <c r="N31" s="697"/>
      <c r="O31" s="612"/>
      <c r="P31" s="616"/>
      <c r="Q31" s="791"/>
      <c r="R31" s="697"/>
      <c r="S31" s="612"/>
      <c r="T31" s="616"/>
      <c r="U31" s="791"/>
      <c r="V31" s="697"/>
    </row>
    <row r="32" spans="1:22" ht="15" customHeight="1" x14ac:dyDescent="0.2">
      <c r="A32" s="575"/>
      <c r="B32" s="575"/>
      <c r="C32" s="605" t="s">
        <v>5</v>
      </c>
      <c r="D32" s="616" t="s">
        <v>1</v>
      </c>
      <c r="E32" s="696">
        <v>481</v>
      </c>
      <c r="F32" s="1011">
        <v>0.23499999999999999</v>
      </c>
      <c r="G32" s="605"/>
      <c r="H32" s="616" t="s">
        <v>1</v>
      </c>
      <c r="I32" s="791">
        <v>542.20000000000005</v>
      </c>
      <c r="J32" s="782">
        <v>0.27800000000000002</v>
      </c>
      <c r="K32" s="605"/>
      <c r="L32" s="616" t="s">
        <v>1</v>
      </c>
      <c r="M32" s="791">
        <v>481.2</v>
      </c>
      <c r="N32" s="1004">
        <v>0.24099999999999999</v>
      </c>
      <c r="O32" s="605"/>
      <c r="P32" s="616" t="s">
        <v>1</v>
      </c>
      <c r="Q32" s="791">
        <v>277.5</v>
      </c>
      <c r="R32" s="1004">
        <v>0.17299999999999999</v>
      </c>
      <c r="S32" s="605"/>
      <c r="T32" s="616" t="s">
        <v>1</v>
      </c>
      <c r="U32" s="791">
        <v>246.4</v>
      </c>
      <c r="V32" s="1004">
        <v>0.153</v>
      </c>
    </row>
    <row r="33" spans="1:22" ht="15" customHeight="1" x14ac:dyDescent="0.2">
      <c r="A33" s="575"/>
      <c r="B33" s="575"/>
      <c r="C33" s="605" t="s">
        <v>6</v>
      </c>
      <c r="D33" s="616"/>
      <c r="E33" s="696">
        <v>887.2</v>
      </c>
      <c r="F33" s="1011">
        <v>0.433</v>
      </c>
      <c r="G33" s="605"/>
      <c r="H33" s="616"/>
      <c r="I33" s="791">
        <v>775.3</v>
      </c>
      <c r="J33" s="782">
        <v>0.39800000000000002</v>
      </c>
      <c r="K33" s="605"/>
      <c r="L33" s="616"/>
      <c r="M33" s="791">
        <v>847.9</v>
      </c>
      <c r="N33" s="1004">
        <v>0.42499999999999999</v>
      </c>
      <c r="O33" s="605"/>
      <c r="P33" s="616"/>
      <c r="Q33" s="791">
        <v>798.6</v>
      </c>
      <c r="R33" s="1004">
        <v>0.498</v>
      </c>
      <c r="S33" s="605"/>
      <c r="T33" s="616"/>
      <c r="U33" s="791">
        <v>831.3</v>
      </c>
      <c r="V33" s="1004">
        <v>0.51500000000000001</v>
      </c>
    </row>
    <row r="34" spans="1:22" ht="15" customHeight="1" x14ac:dyDescent="0.2">
      <c r="A34" s="575"/>
      <c r="B34" s="575"/>
      <c r="C34" s="605" t="s">
        <v>7</v>
      </c>
      <c r="D34" s="616"/>
      <c r="E34" s="696">
        <v>353.6</v>
      </c>
      <c r="F34" s="1011">
        <v>0.17299999999999999</v>
      </c>
      <c r="G34" s="605"/>
      <c r="H34" s="616"/>
      <c r="I34" s="791">
        <v>339.8</v>
      </c>
      <c r="J34" s="782">
        <v>0.17499999999999999</v>
      </c>
      <c r="K34" s="605"/>
      <c r="L34" s="616"/>
      <c r="M34" s="791">
        <v>368.7</v>
      </c>
      <c r="N34" s="1004">
        <v>0.185</v>
      </c>
      <c r="O34" s="605"/>
      <c r="P34" s="616"/>
      <c r="Q34" s="791">
        <v>276.7</v>
      </c>
      <c r="R34" s="1004">
        <v>0.17199999999999999</v>
      </c>
      <c r="S34" s="605"/>
      <c r="T34" s="616"/>
      <c r="U34" s="791">
        <v>285.7</v>
      </c>
      <c r="V34" s="1004">
        <v>0.17699999999999999</v>
      </c>
    </row>
    <row r="35" spans="1:22" ht="15" customHeight="1" x14ac:dyDescent="0.2">
      <c r="A35" s="575"/>
      <c r="B35" s="575"/>
      <c r="C35" s="605" t="s">
        <v>8</v>
      </c>
      <c r="D35" s="616"/>
      <c r="E35" s="696">
        <v>188.7</v>
      </c>
      <c r="F35" s="1011">
        <v>9.1999999999999998E-2</v>
      </c>
      <c r="G35" s="605"/>
      <c r="H35" s="616"/>
      <c r="I35" s="791">
        <v>162.4</v>
      </c>
      <c r="J35" s="782">
        <v>8.3000000000000004E-2</v>
      </c>
      <c r="K35" s="605"/>
      <c r="L35" s="616"/>
      <c r="M35" s="791">
        <v>186.5</v>
      </c>
      <c r="N35" s="1004">
        <v>9.2999999999999999E-2</v>
      </c>
      <c r="O35" s="605"/>
      <c r="P35" s="616"/>
      <c r="Q35" s="791">
        <v>155.69999999999999</v>
      </c>
      <c r="R35" s="1004">
        <v>9.7000000000000003E-2</v>
      </c>
      <c r="S35" s="605"/>
      <c r="T35" s="616"/>
      <c r="U35" s="791">
        <v>145.4</v>
      </c>
      <c r="V35" s="1004">
        <v>0.09</v>
      </c>
    </row>
    <row r="36" spans="1:22" ht="15" customHeight="1" x14ac:dyDescent="0.2">
      <c r="A36" s="575"/>
      <c r="B36" s="575"/>
      <c r="C36" s="605" t="s">
        <v>108</v>
      </c>
      <c r="D36" s="616"/>
      <c r="E36" s="696">
        <v>136.80000000000001</v>
      </c>
      <c r="F36" s="1011">
        <v>6.7000000000000004E-2</v>
      </c>
      <c r="G36" s="605"/>
      <c r="H36" s="616"/>
      <c r="I36" s="791">
        <v>127.9</v>
      </c>
      <c r="J36" s="658">
        <v>6.6000000000000003E-2</v>
      </c>
      <c r="K36" s="605"/>
      <c r="L36" s="616"/>
      <c r="M36" s="791">
        <v>111.4</v>
      </c>
      <c r="N36" s="658">
        <v>5.6000000000000001E-2</v>
      </c>
      <c r="O36" s="605"/>
      <c r="P36" s="616"/>
      <c r="Q36" s="791">
        <v>96.9</v>
      </c>
      <c r="R36" s="1004">
        <v>0.06</v>
      </c>
      <c r="S36" s="605"/>
      <c r="T36" s="616"/>
      <c r="U36" s="791">
        <v>106.1</v>
      </c>
      <c r="V36" s="635">
        <v>6.5000000000000002E-2</v>
      </c>
    </row>
    <row r="37" spans="1:22" s="454" customFormat="1" ht="15" customHeight="1" thickBot="1" x14ac:dyDescent="0.3">
      <c r="A37" s="554"/>
      <c r="B37" s="554"/>
      <c r="C37" s="612"/>
      <c r="D37" s="634" t="s">
        <v>1</v>
      </c>
      <c r="E37" s="636">
        <v>2047.3</v>
      </c>
      <c r="F37" s="673">
        <v>1</v>
      </c>
      <c r="G37" s="612"/>
      <c r="H37" s="634" t="s">
        <v>1</v>
      </c>
      <c r="I37" s="636">
        <v>1947.6</v>
      </c>
      <c r="J37" s="673">
        <v>1</v>
      </c>
      <c r="K37" s="612"/>
      <c r="L37" s="634" t="s">
        <v>1</v>
      </c>
      <c r="M37" s="636">
        <v>1995.7</v>
      </c>
      <c r="N37" s="673">
        <v>1</v>
      </c>
      <c r="O37" s="612"/>
      <c r="P37" s="634" t="s">
        <v>1</v>
      </c>
      <c r="Q37" s="636">
        <v>1605.4</v>
      </c>
      <c r="R37" s="673">
        <v>1</v>
      </c>
      <c r="S37" s="612"/>
      <c r="T37" s="634" t="s">
        <v>1</v>
      </c>
      <c r="U37" s="636">
        <v>1614.9</v>
      </c>
      <c r="V37" s="673">
        <v>1</v>
      </c>
    </row>
    <row r="38" spans="1:22" ht="15" customHeight="1" x14ac:dyDescent="0.2">
      <c r="A38" s="575"/>
      <c r="B38" s="575"/>
      <c r="C38" s="604"/>
      <c r="D38" s="616"/>
      <c r="E38" s="696"/>
      <c r="F38" s="697"/>
      <c r="G38" s="604"/>
      <c r="H38" s="616"/>
      <c r="I38" s="791"/>
      <c r="J38" s="697"/>
      <c r="K38" s="604"/>
      <c r="L38" s="616"/>
      <c r="M38" s="791"/>
      <c r="N38" s="697"/>
      <c r="O38" s="604"/>
      <c r="P38" s="616"/>
      <c r="Q38" s="791"/>
      <c r="R38" s="697"/>
      <c r="S38" s="604"/>
      <c r="T38" s="616"/>
      <c r="U38" s="791"/>
      <c r="V38" s="697"/>
    </row>
    <row r="39" spans="1:22" ht="15" customHeight="1" x14ac:dyDescent="0.25">
      <c r="A39" s="575"/>
      <c r="B39" s="575"/>
      <c r="C39" s="612" t="s">
        <v>522</v>
      </c>
      <c r="D39" s="616"/>
      <c r="E39" s="696"/>
      <c r="F39" s="697"/>
      <c r="G39" s="612"/>
      <c r="H39" s="616"/>
      <c r="I39" s="791"/>
      <c r="J39" s="697"/>
      <c r="K39" s="612"/>
      <c r="L39" s="616"/>
      <c r="M39" s="791"/>
      <c r="N39" s="697"/>
      <c r="O39" s="612"/>
      <c r="P39" s="616"/>
      <c r="Q39" s="791"/>
      <c r="R39" s="697"/>
      <c r="S39" s="612"/>
      <c r="T39" s="616"/>
      <c r="U39" s="791"/>
      <c r="V39" s="697"/>
    </row>
    <row r="40" spans="1:22" ht="15" customHeight="1" x14ac:dyDescent="0.2">
      <c r="A40" s="575"/>
      <c r="B40" s="575"/>
      <c r="C40" s="621" t="s">
        <v>379</v>
      </c>
      <c r="D40" s="616" t="s">
        <v>1</v>
      </c>
      <c r="E40" s="696">
        <v>469.9</v>
      </c>
      <c r="F40" s="1011">
        <v>0.54400000000000004</v>
      </c>
      <c r="G40" s="621"/>
      <c r="H40" s="616" t="s">
        <v>1</v>
      </c>
      <c r="I40" s="791">
        <v>432.9</v>
      </c>
      <c r="J40" s="782">
        <v>0.53300000000000003</v>
      </c>
      <c r="K40" s="621"/>
      <c r="L40" s="616" t="s">
        <v>1</v>
      </c>
      <c r="M40" s="791">
        <v>452.8</v>
      </c>
      <c r="N40" s="1004">
        <v>0.53900000000000003</v>
      </c>
      <c r="O40" s="621"/>
      <c r="P40" s="616" t="s">
        <v>1</v>
      </c>
      <c r="Q40" s="791">
        <v>365.5</v>
      </c>
      <c r="R40" s="1004">
        <v>0.56399999999999995</v>
      </c>
      <c r="S40" s="621"/>
      <c r="T40" s="616" t="s">
        <v>1</v>
      </c>
      <c r="U40" s="791">
        <v>368</v>
      </c>
      <c r="V40" s="1004">
        <v>0.57499999999999996</v>
      </c>
    </row>
    <row r="41" spans="1:22" ht="15" customHeight="1" x14ac:dyDescent="0.2">
      <c r="A41" s="575"/>
      <c r="B41" s="575"/>
      <c r="C41" s="621" t="s">
        <v>576</v>
      </c>
      <c r="D41" s="616"/>
      <c r="E41" s="696">
        <v>340.9</v>
      </c>
      <c r="F41" s="1011">
        <v>0.39400000000000002</v>
      </c>
      <c r="G41" s="621"/>
      <c r="H41" s="616"/>
      <c r="I41" s="791">
        <v>325.60000000000002</v>
      </c>
      <c r="J41" s="782">
        <v>0.4</v>
      </c>
      <c r="K41" s="621"/>
      <c r="L41" s="616"/>
      <c r="M41" s="791">
        <v>336.5</v>
      </c>
      <c r="N41" s="1004">
        <v>0.40100000000000002</v>
      </c>
      <c r="O41" s="621"/>
      <c r="P41" s="616"/>
      <c r="Q41" s="791">
        <v>243.3</v>
      </c>
      <c r="R41" s="1004">
        <v>0.375</v>
      </c>
      <c r="S41" s="621"/>
      <c r="T41" s="616"/>
      <c r="U41" s="791">
        <v>233.2</v>
      </c>
      <c r="V41" s="1004">
        <v>0.36399999999999999</v>
      </c>
    </row>
    <row r="42" spans="1:22" ht="15" customHeight="1" x14ac:dyDescent="0.2">
      <c r="A42" s="575"/>
      <c r="B42" s="575"/>
      <c r="C42" s="621" t="s">
        <v>380</v>
      </c>
      <c r="D42" s="616"/>
      <c r="E42" s="696">
        <v>47.3</v>
      </c>
      <c r="F42" s="1011">
        <v>5.5E-2</v>
      </c>
      <c r="G42" s="621"/>
      <c r="H42" s="616"/>
      <c r="I42" s="791">
        <v>47.1</v>
      </c>
      <c r="J42" s="782">
        <v>5.8000000000000003E-2</v>
      </c>
      <c r="K42" s="621"/>
      <c r="L42" s="616"/>
      <c r="M42" s="791">
        <v>42.8</v>
      </c>
      <c r="N42" s="1004">
        <v>5.0999999999999997E-2</v>
      </c>
      <c r="O42" s="621"/>
      <c r="P42" s="616"/>
      <c r="Q42" s="791">
        <v>36.700000000000003</v>
      </c>
      <c r="R42" s="1004">
        <v>5.7000000000000002E-2</v>
      </c>
      <c r="S42" s="621"/>
      <c r="T42" s="616"/>
      <c r="U42" s="791">
        <v>36.6</v>
      </c>
      <c r="V42" s="1004">
        <v>5.7000000000000002E-2</v>
      </c>
    </row>
    <row r="43" spans="1:22" ht="15" customHeight="1" x14ac:dyDescent="0.2">
      <c r="A43" s="575"/>
      <c r="B43" s="575"/>
      <c r="C43" s="621" t="s">
        <v>371</v>
      </c>
      <c r="D43" s="616"/>
      <c r="E43" s="696">
        <v>6.3</v>
      </c>
      <c r="F43" s="1011">
        <v>7.0000000000000001E-3</v>
      </c>
      <c r="G43" s="621"/>
      <c r="H43" s="616"/>
      <c r="I43" s="791">
        <v>7.2</v>
      </c>
      <c r="J43" s="782">
        <v>8.9999999999999993E-3</v>
      </c>
      <c r="K43" s="621"/>
      <c r="L43" s="616"/>
      <c r="M43" s="791">
        <v>7.2</v>
      </c>
      <c r="N43" s="1004">
        <v>8.9999999999999993E-3</v>
      </c>
      <c r="O43" s="621"/>
      <c r="P43" s="616"/>
      <c r="Q43" s="791">
        <v>2.4</v>
      </c>
      <c r="R43" s="1004">
        <v>4.0000000000000001E-3</v>
      </c>
      <c r="S43" s="621"/>
      <c r="T43" s="616"/>
      <c r="U43" s="791">
        <v>2.4</v>
      </c>
      <c r="V43" s="1004">
        <v>4.0000000000000001E-3</v>
      </c>
    </row>
    <row r="44" spans="1:22" s="454" customFormat="1" ht="15" customHeight="1" thickBot="1" x14ac:dyDescent="0.3">
      <c r="A44" s="554"/>
      <c r="B44" s="554"/>
      <c r="C44" s="612"/>
      <c r="D44" s="634" t="s">
        <v>1</v>
      </c>
      <c r="E44" s="637">
        <v>864.4</v>
      </c>
      <c r="F44" s="673">
        <v>1</v>
      </c>
      <c r="G44" s="612"/>
      <c r="H44" s="634" t="s">
        <v>1</v>
      </c>
      <c r="I44" s="637">
        <v>812.8</v>
      </c>
      <c r="J44" s="673">
        <v>1</v>
      </c>
      <c r="K44" s="612"/>
      <c r="L44" s="634" t="s">
        <v>1</v>
      </c>
      <c r="M44" s="637">
        <v>839.3</v>
      </c>
      <c r="N44" s="673">
        <v>1</v>
      </c>
      <c r="O44" s="612"/>
      <c r="P44" s="634" t="s">
        <v>1</v>
      </c>
      <c r="Q44" s="637">
        <v>647.9</v>
      </c>
      <c r="R44" s="673">
        <v>1</v>
      </c>
      <c r="S44" s="612"/>
      <c r="T44" s="634" t="s">
        <v>1</v>
      </c>
      <c r="U44" s="637">
        <v>640.20000000000005</v>
      </c>
      <c r="V44" s="673">
        <v>1</v>
      </c>
    </row>
    <row r="45" spans="1:22" ht="15" customHeight="1" x14ac:dyDescent="0.2">
      <c r="A45" s="575"/>
      <c r="B45" s="575"/>
      <c r="C45" s="604"/>
      <c r="D45" s="622"/>
      <c r="E45" s="609"/>
      <c r="F45" s="624"/>
      <c r="G45" s="604"/>
      <c r="H45" s="622"/>
      <c r="I45" s="609"/>
      <c r="J45" s="624"/>
      <c r="K45" s="604"/>
      <c r="L45" s="622"/>
      <c r="M45" s="609"/>
      <c r="N45" s="624"/>
      <c r="O45" s="604"/>
      <c r="P45" s="622"/>
      <c r="Q45" s="609"/>
      <c r="R45" s="624"/>
      <c r="S45" s="604"/>
      <c r="T45" s="622"/>
      <c r="U45" s="609"/>
      <c r="V45" s="624"/>
    </row>
    <row r="46" spans="1:22" ht="15" customHeight="1" x14ac:dyDescent="0.25">
      <c r="A46" s="575"/>
      <c r="B46" s="575"/>
      <c r="C46" s="605" t="s">
        <v>171</v>
      </c>
      <c r="D46" s="617"/>
      <c r="F46" s="1052">
        <v>6.0000000000000001E-3</v>
      </c>
      <c r="G46" s="605"/>
      <c r="H46" s="617"/>
      <c r="I46" s="626"/>
      <c r="J46" s="782">
        <v>3.0000000000000001E-3</v>
      </c>
      <c r="K46" s="605"/>
      <c r="L46" s="617"/>
      <c r="M46" s="626"/>
      <c r="N46" s="1004">
        <v>3.0000000000000001E-3</v>
      </c>
      <c r="O46" s="605"/>
      <c r="P46" s="617"/>
      <c r="Q46" s="626"/>
      <c r="R46" s="1004">
        <v>4.0000000000000001E-3</v>
      </c>
      <c r="S46" s="605"/>
      <c r="T46" s="617"/>
      <c r="U46" s="626"/>
      <c r="V46" s="1004">
        <v>-6.0000000000000001E-3</v>
      </c>
    </row>
    <row r="47" spans="1:22" ht="15" customHeight="1" x14ac:dyDescent="0.25">
      <c r="A47" s="575"/>
      <c r="B47" s="575"/>
      <c r="C47" s="605" t="s">
        <v>184</v>
      </c>
      <c r="D47" s="617"/>
      <c r="F47" s="1052">
        <v>1.6E-2</v>
      </c>
      <c r="G47" s="605"/>
      <c r="H47" s="617"/>
      <c r="I47" s="626"/>
      <c r="J47" s="782">
        <v>5.0000000000000001E-3</v>
      </c>
      <c r="K47" s="605"/>
      <c r="L47" s="617"/>
      <c r="M47" s="626"/>
      <c r="N47" s="1004">
        <v>3.0000000000000001E-3</v>
      </c>
      <c r="O47" s="605"/>
      <c r="P47" s="617"/>
      <c r="Q47" s="626"/>
      <c r="R47" s="1004">
        <v>3.0000000000000001E-3</v>
      </c>
      <c r="S47" s="605"/>
      <c r="T47" s="617"/>
      <c r="U47" s="626"/>
      <c r="V47" s="1004">
        <v>8.9999999999999993E-3</v>
      </c>
    </row>
    <row r="48" spans="1:22" ht="15" customHeight="1" x14ac:dyDescent="0.25">
      <c r="A48" s="575"/>
      <c r="B48" s="575"/>
      <c r="C48" s="604"/>
      <c r="D48" s="617"/>
      <c r="F48" s="606"/>
      <c r="G48" s="604"/>
      <c r="H48" s="617"/>
      <c r="I48" s="606"/>
      <c r="J48" s="625"/>
      <c r="K48" s="604"/>
      <c r="L48" s="617"/>
      <c r="M48" s="606"/>
      <c r="N48" s="625"/>
      <c r="O48" s="604"/>
      <c r="P48" s="617"/>
      <c r="Q48" s="606"/>
      <c r="R48" s="625"/>
      <c r="S48" s="604"/>
      <c r="T48" s="617"/>
      <c r="U48" s="606"/>
      <c r="V48" s="625"/>
    </row>
    <row r="49" spans="1:22" ht="15" customHeight="1" x14ac:dyDescent="0.2">
      <c r="A49" s="575"/>
      <c r="B49" s="575"/>
      <c r="C49" s="605" t="s">
        <v>270</v>
      </c>
      <c r="D49" s="617"/>
      <c r="F49" s="1051">
        <v>1.2999999999999999E-2</v>
      </c>
      <c r="G49" s="605"/>
      <c r="H49" s="617"/>
      <c r="I49" s="606"/>
      <c r="J49" s="782">
        <v>1.2E-2</v>
      </c>
      <c r="K49" s="605"/>
      <c r="L49" s="617"/>
      <c r="M49" s="606"/>
      <c r="N49" s="1004">
        <v>1.4E-2</v>
      </c>
      <c r="O49" s="605"/>
      <c r="P49" s="617"/>
      <c r="Q49" s="606"/>
      <c r="R49" s="1004">
        <v>1.4E-2</v>
      </c>
      <c r="S49" s="605"/>
      <c r="T49" s="617"/>
      <c r="U49" s="606"/>
      <c r="V49" s="1004">
        <v>1.4999999999999999E-2</v>
      </c>
    </row>
    <row r="50" spans="1:22" ht="15" customHeight="1" x14ac:dyDescent="0.2">
      <c r="A50" s="575"/>
      <c r="B50" s="575"/>
      <c r="C50" s="605" t="s">
        <v>178</v>
      </c>
      <c r="D50" s="604"/>
      <c r="F50" s="627">
        <v>1.0999999999999999E-2</v>
      </c>
      <c r="G50" s="605"/>
      <c r="H50" s="604"/>
      <c r="I50" s="627"/>
      <c r="J50" s="782">
        <v>1.0999999999999999E-2</v>
      </c>
      <c r="K50" s="605"/>
      <c r="L50" s="604"/>
      <c r="M50" s="627"/>
      <c r="N50" s="1004">
        <v>1.2E-2</v>
      </c>
      <c r="O50" s="605"/>
      <c r="P50" s="604"/>
      <c r="Q50" s="627"/>
      <c r="R50" s="1004">
        <v>1.0999999999999999E-2</v>
      </c>
      <c r="S50" s="605"/>
      <c r="T50" s="604"/>
      <c r="U50" s="627"/>
      <c r="V50" s="1004">
        <v>1.4E-2</v>
      </c>
    </row>
    <row r="51" spans="1:22" ht="15" customHeight="1" x14ac:dyDescent="0.2">
      <c r="A51" s="575"/>
      <c r="B51" s="575"/>
      <c r="C51" s="605" t="s">
        <v>179</v>
      </c>
      <c r="D51" s="616"/>
      <c r="F51" s="628" t="s">
        <v>156</v>
      </c>
      <c r="G51" s="605"/>
      <c r="H51" s="616"/>
      <c r="I51" s="607"/>
      <c r="J51" s="628" t="s">
        <v>497</v>
      </c>
      <c r="K51" s="605"/>
      <c r="L51" s="616"/>
      <c r="M51" s="607"/>
      <c r="N51" s="628" t="s">
        <v>155</v>
      </c>
      <c r="O51" s="605"/>
      <c r="P51" s="616"/>
      <c r="Q51" s="607"/>
      <c r="R51" s="628" t="s">
        <v>155</v>
      </c>
      <c r="S51" s="605"/>
      <c r="T51" s="616"/>
      <c r="U51" s="607"/>
      <c r="V51" s="628" t="s">
        <v>185</v>
      </c>
    </row>
    <row r="52" spans="1:22" s="575" customFormat="1" ht="15" customHeight="1" x14ac:dyDescent="0.2">
      <c r="C52" s="605" t="s">
        <v>386</v>
      </c>
      <c r="D52" s="616"/>
      <c r="F52" s="628" t="s">
        <v>169</v>
      </c>
      <c r="G52" s="605"/>
      <c r="H52" s="616"/>
      <c r="I52" s="607"/>
      <c r="J52" s="628" t="s">
        <v>394</v>
      </c>
      <c r="K52" s="605"/>
      <c r="L52" s="616"/>
      <c r="M52" s="607"/>
      <c r="N52" s="628" t="s">
        <v>394</v>
      </c>
      <c r="O52" s="605"/>
      <c r="P52" s="616"/>
      <c r="Q52" s="607"/>
      <c r="R52" s="628" t="s">
        <v>394</v>
      </c>
      <c r="S52" s="605"/>
      <c r="T52" s="616"/>
      <c r="U52" s="607"/>
      <c r="V52" s="628" t="s">
        <v>169</v>
      </c>
    </row>
    <row r="53" spans="1:22" ht="15" customHeight="1" x14ac:dyDescent="0.2">
      <c r="A53" s="575"/>
      <c r="B53" s="575"/>
      <c r="C53" s="605" t="s">
        <v>211</v>
      </c>
      <c r="D53" s="604"/>
      <c r="F53" s="630" t="s">
        <v>300</v>
      </c>
      <c r="G53" s="605"/>
      <c r="H53" s="604"/>
      <c r="I53" s="698"/>
      <c r="J53" s="630" t="s">
        <v>300</v>
      </c>
      <c r="K53" s="605"/>
      <c r="L53" s="604"/>
      <c r="M53" s="698"/>
      <c r="N53" s="630" t="s">
        <v>300</v>
      </c>
      <c r="O53" s="605"/>
      <c r="P53" s="604"/>
      <c r="Q53" s="698"/>
      <c r="R53" s="630" t="s">
        <v>300</v>
      </c>
      <c r="S53" s="605"/>
      <c r="T53" s="604"/>
      <c r="U53" s="698"/>
      <c r="V53" s="630" t="s">
        <v>300</v>
      </c>
    </row>
    <row r="54" spans="1:22" x14ac:dyDescent="0.2">
      <c r="A54" s="575"/>
      <c r="B54" s="575"/>
      <c r="C54" s="605" t="s">
        <v>374</v>
      </c>
      <c r="F54" s="630" t="s">
        <v>300</v>
      </c>
      <c r="J54" s="630" t="s">
        <v>300</v>
      </c>
      <c r="N54" s="630" t="s">
        <v>300</v>
      </c>
      <c r="R54" s="630" t="s">
        <v>300</v>
      </c>
      <c r="S54" s="605"/>
      <c r="T54" s="604"/>
      <c r="U54" s="698"/>
      <c r="V54" s="630" t="s">
        <v>300</v>
      </c>
    </row>
  </sheetData>
  <mergeCells count="2">
    <mergeCell ref="C1:V1"/>
    <mergeCell ref="C2:V2"/>
  </mergeCells>
  <phoneticPr fontId="17" type="noConversion"/>
  <pageMargins left="0.41" right="0.39" top="0.56000000000000005" bottom="0.73" header="0.5" footer="0.5"/>
  <pageSetup scale="54" orientation="landscape" horizontalDpi="1200" verticalDpi="1200" r:id="rId1"/>
  <headerFooter alignWithMargins="0">
    <oddHeader>&amp;R&amp;G</oddHeader>
    <oddFooter>&amp;C&amp;14PAGE 14</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zoomScale="70" zoomScaleNormal="70" zoomScaleSheetLayoutView="75" workbookViewId="0">
      <selection activeCell="W80" sqref="W80"/>
    </sheetView>
  </sheetViews>
  <sheetFormatPr defaultRowHeight="15" x14ac:dyDescent="0.2"/>
  <cols>
    <col min="1" max="1" width="3.5703125" style="357" customWidth="1"/>
    <col min="2" max="2" width="1.140625" style="357" customWidth="1"/>
    <col min="3" max="3" width="61.5703125" style="357" customWidth="1"/>
    <col min="4" max="4" width="8.7109375" style="357" customWidth="1"/>
    <col min="5" max="5" width="20" style="358" customWidth="1"/>
    <col min="6" max="6" width="3" style="357" customWidth="1"/>
    <col min="7" max="7" width="20" style="359" customWidth="1"/>
    <col min="8" max="8" width="3" style="357" customWidth="1"/>
    <col min="9" max="9" width="20" style="358" customWidth="1"/>
    <col min="10" max="10" width="3.85546875" style="357" customWidth="1"/>
    <col min="11" max="11" width="20" style="359" customWidth="1"/>
    <col min="12" max="12" width="3.85546875" style="357" customWidth="1"/>
    <col min="13" max="13" width="20" style="359" customWidth="1"/>
    <col min="14" max="15" width="3.85546875" style="357" customWidth="1"/>
    <col min="16" max="20" width="9.140625" style="357"/>
    <col min="21" max="21" width="10.7109375" style="357" bestFit="1" customWidth="1"/>
    <col min="22" max="16384" width="9.140625" style="357"/>
  </cols>
  <sheetData>
    <row r="1" spans="1:21" s="663" customFormat="1" ht="15.75" x14ac:dyDescent="0.25">
      <c r="C1" s="1090" t="s">
        <v>338</v>
      </c>
      <c r="D1" s="1090"/>
      <c r="E1" s="1090"/>
      <c r="F1" s="1090"/>
      <c r="G1" s="1090"/>
      <c r="H1" s="1090"/>
      <c r="I1" s="1090"/>
      <c r="J1" s="1090"/>
      <c r="K1" s="1090"/>
      <c r="L1" s="1090"/>
      <c r="M1" s="1090"/>
      <c r="N1" s="1090"/>
    </row>
    <row r="2" spans="1:21" s="663" customFormat="1" ht="15.75" x14ac:dyDescent="0.25">
      <c r="C2" s="1127" t="s">
        <v>280</v>
      </c>
      <c r="D2" s="1127"/>
      <c r="E2" s="1127"/>
      <c r="F2" s="1127"/>
      <c r="G2" s="1127"/>
      <c r="H2" s="1127"/>
      <c r="I2" s="1127"/>
      <c r="J2" s="1127"/>
      <c r="K2" s="1127"/>
      <c r="L2" s="1127"/>
      <c r="M2" s="1127"/>
      <c r="N2" s="1127"/>
    </row>
    <row r="3" spans="1:21" s="663" customFormat="1" ht="15.75" x14ac:dyDescent="0.25">
      <c r="C3" s="660"/>
      <c r="D3" s="660"/>
      <c r="E3" s="660"/>
      <c r="F3" s="660"/>
      <c r="G3" s="660"/>
      <c r="H3" s="660"/>
      <c r="I3" s="660"/>
      <c r="J3" s="660"/>
      <c r="K3" s="660"/>
      <c r="L3" s="660"/>
      <c r="M3" s="660"/>
      <c r="N3" s="660"/>
    </row>
    <row r="4" spans="1:21" s="663" customFormat="1" ht="15.75" x14ac:dyDescent="0.25">
      <c r="C4" s="660"/>
      <c r="D4" s="660"/>
      <c r="E4" s="660"/>
      <c r="F4" s="660"/>
      <c r="G4" s="660"/>
      <c r="H4" s="660"/>
      <c r="I4" s="660"/>
      <c r="J4" s="660"/>
      <c r="K4" s="660"/>
      <c r="L4" s="660"/>
      <c r="M4" s="660"/>
      <c r="N4" s="660"/>
    </row>
    <row r="5" spans="1:21" s="355" customFormat="1" ht="12.75" customHeight="1" x14ac:dyDescent="0.25">
      <c r="A5" s="640"/>
      <c r="B5" s="660"/>
      <c r="D5" s="661"/>
      <c r="E5" s="661"/>
      <c r="F5" s="661"/>
      <c r="G5" s="661"/>
      <c r="H5" s="660"/>
      <c r="I5" s="661"/>
      <c r="J5" s="660"/>
      <c r="K5" s="661"/>
      <c r="L5" s="660"/>
      <c r="M5" s="661"/>
      <c r="N5" s="660"/>
      <c r="O5" s="660"/>
      <c r="P5" s="640"/>
      <c r="Q5" s="640"/>
      <c r="R5" s="640"/>
      <c r="S5" s="640"/>
      <c r="T5" s="640"/>
      <c r="U5" s="640"/>
    </row>
    <row r="6" spans="1:21" s="355" customFormat="1" ht="15" customHeight="1" x14ac:dyDescent="0.25">
      <c r="A6" s="640"/>
      <c r="B6" s="660"/>
      <c r="C6" s="660"/>
      <c r="D6" s="1125" t="s">
        <v>531</v>
      </c>
      <c r="E6" s="1125"/>
      <c r="F6" s="1125"/>
      <c r="G6" s="1125"/>
      <c r="H6" s="1125"/>
      <c r="I6" s="1125"/>
      <c r="J6" s="1125"/>
      <c r="K6" s="1125"/>
      <c r="L6" s="1125"/>
      <c r="M6" s="1125"/>
      <c r="N6" s="660"/>
      <c r="O6" s="660"/>
      <c r="P6" s="640"/>
      <c r="Q6" s="640"/>
      <c r="R6" s="640"/>
      <c r="S6" s="640"/>
      <c r="T6" s="640"/>
      <c r="U6" s="640"/>
    </row>
    <row r="7" spans="1:21" s="355" customFormat="1" ht="5.25" customHeight="1" x14ac:dyDescent="0.25">
      <c r="A7" s="640"/>
      <c r="B7" s="660"/>
      <c r="C7" s="660"/>
      <c r="D7" s="669"/>
      <c r="E7" s="670"/>
      <c r="F7" s="671"/>
      <c r="G7" s="671"/>
      <c r="H7" s="671"/>
      <c r="I7" s="671"/>
      <c r="J7" s="660"/>
      <c r="K7" s="671"/>
      <c r="L7" s="660"/>
      <c r="M7" s="671"/>
      <c r="N7" s="660"/>
      <c r="O7" s="660"/>
      <c r="P7" s="640"/>
      <c r="Q7" s="640"/>
      <c r="R7" s="640"/>
      <c r="S7" s="640"/>
      <c r="T7" s="640"/>
      <c r="U7" s="640"/>
    </row>
    <row r="8" spans="1:21" s="355" customFormat="1" ht="15" customHeight="1" x14ac:dyDescent="0.25">
      <c r="A8" s="640"/>
      <c r="B8" s="660"/>
      <c r="C8" s="660"/>
      <c r="D8" s="661"/>
      <c r="E8" s="677" t="s">
        <v>220</v>
      </c>
      <c r="F8" s="660"/>
      <c r="G8" s="677" t="s">
        <v>196</v>
      </c>
      <c r="H8" s="660"/>
      <c r="I8" s="677" t="s">
        <v>196</v>
      </c>
      <c r="J8" s="660"/>
      <c r="K8" s="677" t="s">
        <v>196</v>
      </c>
      <c r="L8" s="660"/>
      <c r="M8" s="677" t="s">
        <v>196</v>
      </c>
      <c r="N8" s="660"/>
      <c r="O8" s="660"/>
      <c r="P8" s="640"/>
      <c r="Q8" s="640"/>
      <c r="R8" s="640"/>
      <c r="S8" s="640"/>
      <c r="T8" s="640"/>
      <c r="U8" s="640"/>
    </row>
    <row r="9" spans="1:21" s="356" customFormat="1" ht="18.75" x14ac:dyDescent="0.25">
      <c r="A9" s="641"/>
      <c r="B9" s="662"/>
      <c r="C9" s="662"/>
      <c r="D9" s="1126" t="s">
        <v>195</v>
      </c>
      <c r="E9" s="1126"/>
      <c r="F9" s="668"/>
      <c r="G9" s="672" t="s">
        <v>197</v>
      </c>
      <c r="H9" s="668"/>
      <c r="I9" s="677" t="s">
        <v>198</v>
      </c>
      <c r="J9" s="668"/>
      <c r="K9" s="672" t="s">
        <v>279</v>
      </c>
      <c r="L9" s="668"/>
      <c r="M9" s="701" t="s">
        <v>365</v>
      </c>
      <c r="N9" s="668"/>
      <c r="O9" s="668"/>
      <c r="P9" s="641"/>
      <c r="Q9" s="641"/>
      <c r="R9" s="641"/>
      <c r="S9" s="641"/>
      <c r="T9" s="641"/>
      <c r="U9" s="641"/>
    </row>
    <row r="10" spans="1:21" s="356" customFormat="1" ht="15.75" x14ac:dyDescent="0.25">
      <c r="A10" s="641"/>
      <c r="B10" s="662"/>
      <c r="C10" s="662"/>
      <c r="D10" s="662"/>
      <c r="E10" s="647"/>
      <c r="F10" s="662"/>
      <c r="G10" s="648"/>
      <c r="H10" s="662"/>
      <c r="I10" s="647"/>
      <c r="J10" s="662"/>
      <c r="K10" s="648"/>
      <c r="L10" s="662"/>
      <c r="M10" s="648"/>
      <c r="N10" s="662"/>
      <c r="O10" s="662"/>
      <c r="P10" s="641"/>
      <c r="Q10" s="641"/>
      <c r="R10" s="641"/>
      <c r="S10" s="641"/>
      <c r="T10" s="641"/>
      <c r="U10" s="641"/>
    </row>
    <row r="11" spans="1:21" s="356" customFormat="1" ht="15.75" x14ac:dyDescent="0.25">
      <c r="A11" s="641"/>
      <c r="B11" s="663"/>
      <c r="C11" s="662" t="s">
        <v>103</v>
      </c>
      <c r="D11" s="662"/>
      <c r="E11" s="649"/>
      <c r="F11" s="662"/>
      <c r="G11" s="690"/>
      <c r="H11" s="700"/>
      <c r="I11" s="689"/>
      <c r="J11" s="700"/>
      <c r="K11" s="690"/>
      <c r="L11" s="700"/>
      <c r="M11" s="690"/>
      <c r="N11" s="662"/>
      <c r="O11" s="662"/>
      <c r="P11" s="641"/>
      <c r="Q11" s="641"/>
      <c r="R11" s="641"/>
      <c r="S11" s="641"/>
      <c r="T11" s="641"/>
      <c r="U11" s="641"/>
    </row>
    <row r="12" spans="1:21" ht="17.25" customHeight="1" x14ac:dyDescent="0.2">
      <c r="A12" s="642"/>
      <c r="B12" s="643"/>
      <c r="C12" s="651" t="s">
        <v>105</v>
      </c>
      <c r="D12" s="664" t="s">
        <v>1</v>
      </c>
      <c r="E12" s="805">
        <v>158.19999999999999</v>
      </c>
      <c r="F12" s="655"/>
      <c r="G12" s="782">
        <v>2E-3</v>
      </c>
      <c r="H12" s="655"/>
      <c r="I12" s="782">
        <v>2E-3</v>
      </c>
      <c r="J12" s="702"/>
      <c r="K12" s="805">
        <v>0.3</v>
      </c>
      <c r="L12" s="702"/>
      <c r="M12" s="1050" t="s">
        <v>214</v>
      </c>
      <c r="N12" s="643"/>
      <c r="O12" s="643"/>
      <c r="P12" s="642"/>
      <c r="Q12" s="642"/>
      <c r="R12" s="642"/>
      <c r="S12" s="642"/>
      <c r="T12" s="642"/>
      <c r="U12" s="642"/>
    </row>
    <row r="13" spans="1:21" s="663" customFormat="1" ht="17.25" customHeight="1" x14ac:dyDescent="0.2">
      <c r="B13" s="643"/>
      <c r="C13" s="651" t="s">
        <v>447</v>
      </c>
      <c r="D13" s="664"/>
      <c r="E13" s="805">
        <v>20.9</v>
      </c>
      <c r="F13" s="655"/>
      <c r="G13" s="1057">
        <v>2.1999999999999999E-2</v>
      </c>
      <c r="H13" s="1058"/>
      <c r="I13" s="1056">
        <v>2.1999999999999999E-2</v>
      </c>
      <c r="J13" s="1059"/>
      <c r="K13" s="805">
        <v>1.4</v>
      </c>
      <c r="L13" s="702"/>
      <c r="M13" s="1050" t="s">
        <v>290</v>
      </c>
      <c r="N13" s="643"/>
      <c r="O13" s="643"/>
    </row>
    <row r="14" spans="1:21" ht="17.25" customHeight="1" x14ac:dyDescent="0.2">
      <c r="A14" s="642"/>
      <c r="B14" s="643"/>
      <c r="C14" s="652" t="s">
        <v>107</v>
      </c>
      <c r="D14" s="643"/>
      <c r="E14" s="805">
        <v>370.1</v>
      </c>
      <c r="F14" s="646"/>
      <c r="G14" s="782">
        <v>8.0000000000000002E-3</v>
      </c>
      <c r="H14" s="692"/>
      <c r="I14" s="782">
        <v>8.0000000000000002E-3</v>
      </c>
      <c r="J14" s="702"/>
      <c r="K14" s="805">
        <v>2.7</v>
      </c>
      <c r="L14" s="702"/>
      <c r="M14" s="1050" t="s">
        <v>214</v>
      </c>
      <c r="N14" s="643"/>
      <c r="O14" s="643"/>
      <c r="P14" s="642"/>
      <c r="Q14" s="642"/>
      <c r="R14" s="642"/>
      <c r="S14" s="642"/>
      <c r="T14" s="642"/>
      <c r="U14" s="642"/>
    </row>
    <row r="15" spans="1:21" ht="17.25" customHeight="1" x14ac:dyDescent="0.2">
      <c r="A15" s="642"/>
      <c r="B15" s="643"/>
      <c r="C15" s="652" t="s">
        <v>170</v>
      </c>
      <c r="D15" s="643"/>
      <c r="E15" s="805">
        <v>100.3</v>
      </c>
      <c r="F15" s="646"/>
      <c r="G15" s="782">
        <v>1.6E-2</v>
      </c>
      <c r="H15" s="692"/>
      <c r="I15" s="782">
        <v>1.2999999999999999E-2</v>
      </c>
      <c r="J15" s="702"/>
      <c r="K15" s="805">
        <v>2.1</v>
      </c>
      <c r="L15" s="702"/>
      <c r="M15" s="1050" t="s">
        <v>290</v>
      </c>
      <c r="N15" s="643"/>
      <c r="O15" s="643"/>
      <c r="P15" s="642"/>
      <c r="Q15" s="642"/>
      <c r="R15" s="642"/>
      <c r="S15" s="642"/>
      <c r="T15" s="642"/>
      <c r="U15" s="642"/>
    </row>
    <row r="16" spans="1:21" s="486" customFormat="1" ht="17.25" customHeight="1" x14ac:dyDescent="0.2">
      <c r="A16" s="642"/>
      <c r="B16" s="663"/>
      <c r="C16" s="652" t="s">
        <v>315</v>
      </c>
      <c r="D16" s="663"/>
      <c r="E16" s="805">
        <v>20.5</v>
      </c>
      <c r="F16" s="646"/>
      <c r="G16" s="782">
        <v>2.8000000000000001E-2</v>
      </c>
      <c r="H16" s="692"/>
      <c r="I16" s="782">
        <v>1.2E-2</v>
      </c>
      <c r="J16" s="702"/>
      <c r="K16" s="805">
        <v>1.9</v>
      </c>
      <c r="L16" s="702"/>
      <c r="M16" s="1050" t="s">
        <v>300</v>
      </c>
      <c r="N16" s="663"/>
      <c r="O16" s="663"/>
      <c r="P16" s="642"/>
      <c r="Q16" s="642"/>
      <c r="R16" s="642"/>
      <c r="S16" s="642"/>
      <c r="T16" s="642"/>
      <c r="U16" s="642"/>
    </row>
    <row r="17" spans="1:21" ht="17.25" customHeight="1" x14ac:dyDescent="0.2">
      <c r="A17" s="642"/>
      <c r="B17" s="643"/>
      <c r="C17" s="652" t="s">
        <v>152</v>
      </c>
      <c r="D17" s="664"/>
      <c r="E17" s="805">
        <v>42.5</v>
      </c>
      <c r="F17" s="646"/>
      <c r="G17" s="782">
        <v>1.7999999999999999E-2</v>
      </c>
      <c r="H17" s="692"/>
      <c r="I17" s="782">
        <v>1.7000000000000001E-2</v>
      </c>
      <c r="J17" s="702"/>
      <c r="K17" s="805">
        <v>4.7</v>
      </c>
      <c r="L17" s="702"/>
      <c r="M17" s="1050" t="s">
        <v>214</v>
      </c>
      <c r="N17" s="643"/>
      <c r="O17" s="643"/>
      <c r="P17" s="642"/>
      <c r="Q17" s="642"/>
      <c r="R17" s="642"/>
      <c r="S17" s="642"/>
      <c r="T17" s="642"/>
      <c r="U17" s="642"/>
    </row>
    <row r="18" spans="1:21" ht="17.25" customHeight="1" x14ac:dyDescent="0.2">
      <c r="A18" s="642"/>
      <c r="B18" s="643"/>
      <c r="C18" s="652" t="s">
        <v>106</v>
      </c>
      <c r="D18" s="679"/>
      <c r="E18" s="805">
        <v>169.2</v>
      </c>
      <c r="F18" s="646"/>
      <c r="G18" s="782">
        <v>1.2E-2</v>
      </c>
      <c r="H18" s="692"/>
      <c r="I18" s="782">
        <v>1.0999999999999999E-2</v>
      </c>
      <c r="J18" s="702"/>
      <c r="K18" s="805">
        <v>0.7</v>
      </c>
      <c r="L18" s="702"/>
      <c r="M18" s="1050" t="s">
        <v>538</v>
      </c>
      <c r="N18" s="643"/>
      <c r="O18" s="643"/>
      <c r="P18" s="642"/>
      <c r="Q18" s="642"/>
      <c r="R18" s="642"/>
      <c r="S18" s="642"/>
      <c r="T18" s="642"/>
      <c r="U18" s="642"/>
    </row>
    <row r="19" spans="1:21" ht="17.25" customHeight="1" x14ac:dyDescent="0.2">
      <c r="A19" s="642"/>
      <c r="B19" s="643"/>
      <c r="C19" s="652" t="s">
        <v>153</v>
      </c>
      <c r="D19" s="664"/>
      <c r="E19" s="805">
        <v>217.6</v>
      </c>
      <c r="F19" s="646"/>
      <c r="G19" s="782">
        <v>2.1999999999999999E-2</v>
      </c>
      <c r="H19" s="692"/>
      <c r="I19" s="782">
        <v>1.7000000000000001E-2</v>
      </c>
      <c r="J19" s="702"/>
      <c r="K19" s="805">
        <v>2.8</v>
      </c>
      <c r="L19" s="702"/>
      <c r="M19" s="1050" t="s">
        <v>214</v>
      </c>
      <c r="N19" s="643"/>
      <c r="O19" s="643"/>
      <c r="P19" s="642"/>
      <c r="Q19" s="642"/>
      <c r="R19" s="642"/>
      <c r="S19" s="642"/>
      <c r="T19" s="642"/>
      <c r="U19" s="642"/>
    </row>
    <row r="20" spans="1:21" ht="17.25" customHeight="1" x14ac:dyDescent="0.2">
      <c r="A20" s="642"/>
      <c r="B20" s="643"/>
      <c r="C20" s="652" t="s">
        <v>154</v>
      </c>
      <c r="D20" s="664"/>
      <c r="E20" s="805">
        <v>30.7</v>
      </c>
      <c r="F20" s="646"/>
      <c r="G20" s="782">
        <v>1.4999999999999999E-2</v>
      </c>
      <c r="H20" s="692"/>
      <c r="I20" s="782">
        <v>1.4E-2</v>
      </c>
      <c r="J20" s="702"/>
      <c r="K20" s="805">
        <v>0.2</v>
      </c>
      <c r="L20" s="702"/>
      <c r="M20" s="1050" t="s">
        <v>300</v>
      </c>
      <c r="N20" s="643"/>
      <c r="O20" s="643"/>
      <c r="P20" s="642"/>
      <c r="Q20" s="642"/>
      <c r="R20" s="642"/>
      <c r="S20" s="642"/>
      <c r="T20" s="642"/>
      <c r="U20" s="642"/>
    </row>
    <row r="21" spans="1:21" s="663" customFormat="1" ht="17.25" customHeight="1" x14ac:dyDescent="0.2">
      <c r="B21" s="643"/>
      <c r="C21" s="652" t="s">
        <v>327</v>
      </c>
      <c r="D21" s="664"/>
      <c r="E21" s="805">
        <v>5.6</v>
      </c>
      <c r="F21" s="692"/>
      <c r="G21" s="782">
        <v>5.0000000000000001E-3</v>
      </c>
      <c r="H21" s="692"/>
      <c r="I21" s="782">
        <v>1.4999999999999999E-2</v>
      </c>
      <c r="J21" s="702"/>
      <c r="K21" s="805">
        <v>5.3</v>
      </c>
      <c r="L21" s="702"/>
      <c r="M21" s="1050" t="s">
        <v>214</v>
      </c>
      <c r="N21" s="643"/>
      <c r="O21" s="643"/>
    </row>
    <row r="22" spans="1:21" ht="17.25" customHeight="1" x14ac:dyDescent="0.2">
      <c r="A22" s="642"/>
      <c r="B22" s="642"/>
      <c r="C22" s="652" t="s">
        <v>306</v>
      </c>
      <c r="D22" s="664"/>
      <c r="E22" s="805">
        <v>47.3</v>
      </c>
      <c r="F22" s="646"/>
      <c r="G22" s="782">
        <v>1.4999999999999999E-2</v>
      </c>
      <c r="H22" s="692"/>
      <c r="I22" s="782">
        <v>1.0999999999999999E-2</v>
      </c>
      <c r="J22" s="702"/>
      <c r="K22" s="805">
        <v>1.8</v>
      </c>
      <c r="L22" s="702"/>
      <c r="M22" s="1050" t="s">
        <v>538</v>
      </c>
      <c r="N22" s="643"/>
      <c r="O22" s="643"/>
      <c r="P22" s="643"/>
      <c r="Q22" s="643"/>
      <c r="R22" s="643"/>
      <c r="S22" s="643"/>
      <c r="T22" s="643"/>
      <c r="U22" s="643"/>
    </row>
    <row r="23" spans="1:21" s="663" customFormat="1" ht="17.25" customHeight="1" x14ac:dyDescent="0.2">
      <c r="C23" s="652" t="s">
        <v>375</v>
      </c>
      <c r="D23" s="664"/>
      <c r="E23" s="805">
        <v>140.69999999999999</v>
      </c>
      <c r="F23" s="692"/>
      <c r="G23" s="782">
        <v>3.6999999999999998E-2</v>
      </c>
      <c r="H23" s="692"/>
      <c r="I23" s="782">
        <v>0.04</v>
      </c>
      <c r="J23" s="702"/>
      <c r="K23" s="805">
        <v>0</v>
      </c>
      <c r="L23" s="702"/>
      <c r="M23" s="1050" t="s">
        <v>564</v>
      </c>
      <c r="N23" s="643"/>
      <c r="O23" s="643"/>
      <c r="P23" s="643"/>
      <c r="Q23" s="643"/>
      <c r="R23" s="643"/>
      <c r="S23" s="643"/>
      <c r="T23" s="643"/>
      <c r="U23" s="643"/>
    </row>
    <row r="24" spans="1:21" ht="17.25" customHeight="1" x14ac:dyDescent="0.2">
      <c r="A24" s="642"/>
      <c r="B24" s="642"/>
      <c r="C24" s="652" t="s">
        <v>575</v>
      </c>
      <c r="D24" s="664"/>
      <c r="E24" s="1016">
        <v>693</v>
      </c>
      <c r="F24" s="646"/>
      <c r="G24" s="782">
        <v>1.6E-2</v>
      </c>
      <c r="H24" s="692"/>
      <c r="I24" s="782">
        <v>1.0999999999999999E-2</v>
      </c>
      <c r="J24" s="702"/>
      <c r="K24" s="1016">
        <v>2.1</v>
      </c>
      <c r="L24" s="702"/>
      <c r="M24" s="1050" t="s">
        <v>539</v>
      </c>
      <c r="N24" s="643"/>
      <c r="O24" s="643"/>
      <c r="P24" s="643"/>
      <c r="Q24" s="643"/>
      <c r="R24" s="643"/>
      <c r="S24" s="643"/>
      <c r="T24" s="643"/>
      <c r="U24" s="643"/>
    </row>
    <row r="25" spans="1:21" s="663" customFormat="1" ht="17.25" customHeight="1" x14ac:dyDescent="0.25">
      <c r="C25" s="666" t="s">
        <v>337</v>
      </c>
      <c r="D25" s="674"/>
      <c r="E25" s="1018">
        <v>2016.6</v>
      </c>
      <c r="F25" s="645"/>
      <c r="G25" s="800">
        <v>1.4999999999999999E-2</v>
      </c>
      <c r="H25" s="645"/>
      <c r="I25" s="800">
        <v>1.2999999999999999E-2</v>
      </c>
      <c r="J25" s="700"/>
      <c r="K25" s="1018">
        <v>1.9</v>
      </c>
      <c r="L25" s="700"/>
      <c r="M25" s="801" t="s">
        <v>300</v>
      </c>
    </row>
    <row r="26" spans="1:21" ht="17.25" customHeight="1" x14ac:dyDescent="0.2">
      <c r="A26" s="642"/>
      <c r="B26" s="642"/>
      <c r="C26" s="653"/>
      <c r="D26" s="667"/>
      <c r="E26" s="745"/>
      <c r="F26" s="646"/>
      <c r="G26" s="746"/>
      <c r="H26" s="646"/>
      <c r="I26" s="746"/>
      <c r="J26" s="643"/>
      <c r="K26" s="745"/>
      <c r="L26" s="643"/>
      <c r="M26" s="678"/>
      <c r="N26" s="643"/>
      <c r="O26" s="643"/>
      <c r="P26" s="643"/>
      <c r="Q26" s="643"/>
      <c r="R26" s="643"/>
      <c r="S26" s="643"/>
      <c r="T26" s="643"/>
      <c r="U26" s="643"/>
    </row>
    <row r="27" spans="1:21" s="663" customFormat="1" ht="17.25" customHeight="1" x14ac:dyDescent="0.2">
      <c r="C27" s="652" t="s">
        <v>475</v>
      </c>
      <c r="D27" s="667"/>
      <c r="E27" s="805">
        <v>30.7</v>
      </c>
      <c r="F27" s="692"/>
      <c r="G27" s="805">
        <v>0</v>
      </c>
      <c r="H27" s="692"/>
      <c r="I27" s="805">
        <v>0</v>
      </c>
      <c r="J27" s="643"/>
      <c r="K27" s="805">
        <v>1.5</v>
      </c>
      <c r="L27" s="643"/>
      <c r="M27" s="1050" t="s">
        <v>302</v>
      </c>
      <c r="N27" s="643"/>
      <c r="O27" s="643"/>
      <c r="P27" s="643"/>
      <c r="Q27" s="643"/>
      <c r="R27" s="643"/>
      <c r="S27" s="643"/>
      <c r="T27" s="643"/>
      <c r="U27" s="643"/>
    </row>
    <row r="28" spans="1:21" ht="17.25" customHeight="1" x14ac:dyDescent="0.2">
      <c r="A28" s="642"/>
      <c r="B28" s="642"/>
      <c r="C28" s="737" t="s">
        <v>271</v>
      </c>
      <c r="D28" s="667"/>
      <c r="E28" s="805">
        <v>280</v>
      </c>
      <c r="F28" s="692"/>
      <c r="G28" s="1049">
        <v>1E-3</v>
      </c>
      <c r="H28" s="692"/>
      <c r="I28" s="1041">
        <v>1E-3</v>
      </c>
      <c r="J28" s="702"/>
      <c r="K28" s="805">
        <v>0</v>
      </c>
      <c r="L28" s="702"/>
      <c r="M28" s="659" t="s">
        <v>289</v>
      </c>
      <c r="N28" s="643"/>
      <c r="O28" s="643"/>
      <c r="P28" s="643"/>
      <c r="Q28" s="643"/>
      <c r="R28" s="643"/>
      <c r="S28" s="643"/>
      <c r="T28" s="643"/>
      <c r="U28" s="643"/>
    </row>
    <row r="29" spans="1:21" ht="17.25" customHeight="1" x14ac:dyDescent="0.2">
      <c r="A29" s="642"/>
      <c r="B29" s="642"/>
      <c r="C29" s="653"/>
      <c r="D29" s="667"/>
      <c r="E29" s="745"/>
      <c r="F29" s="692"/>
      <c r="G29" s="746"/>
      <c r="H29" s="692"/>
      <c r="I29" s="746"/>
      <c r="J29" s="643"/>
      <c r="K29" s="745"/>
      <c r="L29" s="643"/>
      <c r="M29" s="678"/>
      <c r="N29" s="643"/>
      <c r="O29" s="643"/>
      <c r="P29" s="643"/>
      <c r="Q29" s="663"/>
      <c r="R29" s="643"/>
      <c r="S29" s="643"/>
      <c r="T29" s="643"/>
      <c r="U29" s="663"/>
    </row>
    <row r="30" spans="1:21" s="356" customFormat="1" ht="17.25" customHeight="1" thickBot="1" x14ac:dyDescent="0.3">
      <c r="A30" s="641"/>
      <c r="B30" s="641"/>
      <c r="C30" s="666" t="s">
        <v>224</v>
      </c>
      <c r="D30" s="675" t="s">
        <v>1</v>
      </c>
      <c r="E30" s="636">
        <v>2327.3000000000002</v>
      </c>
      <c r="F30" s="676"/>
      <c r="G30" s="673">
        <v>1.2999999999999999E-2</v>
      </c>
      <c r="H30" s="645"/>
      <c r="I30" s="673">
        <v>1.0999999999999999E-2</v>
      </c>
      <c r="J30" s="700"/>
      <c r="K30" s="636">
        <v>1.7</v>
      </c>
      <c r="L30" s="700"/>
      <c r="M30" s="680" t="s">
        <v>300</v>
      </c>
      <c r="N30" s="662"/>
      <c r="O30" s="662"/>
      <c r="P30" s="662"/>
      <c r="Q30" s="681"/>
      <c r="R30" s="662"/>
      <c r="S30" s="681"/>
      <c r="T30" s="662"/>
      <c r="U30" s="682"/>
    </row>
    <row r="31" spans="1:21" ht="17.25" customHeight="1" x14ac:dyDescent="0.2">
      <c r="A31" s="642"/>
      <c r="B31" s="642"/>
      <c r="C31" s="653"/>
      <c r="D31" s="664"/>
      <c r="E31" s="644"/>
      <c r="F31" s="646"/>
      <c r="G31" s="654"/>
      <c r="H31" s="646"/>
      <c r="I31" s="654"/>
      <c r="J31" s="643"/>
      <c r="K31" s="654"/>
      <c r="L31" s="643"/>
      <c r="M31" s="654"/>
      <c r="N31" s="643"/>
      <c r="O31" s="643"/>
      <c r="P31" s="643"/>
      <c r="Q31" s="643"/>
      <c r="R31" s="643"/>
      <c r="S31" s="643"/>
      <c r="T31" s="643"/>
      <c r="U31" s="643"/>
    </row>
    <row r="32" spans="1:21" ht="17.25" customHeight="1" x14ac:dyDescent="0.2">
      <c r="A32" s="642"/>
      <c r="B32" s="642"/>
      <c r="C32" s="643"/>
      <c r="D32" s="664"/>
      <c r="E32" s="657"/>
      <c r="F32" s="665"/>
      <c r="G32" s="656"/>
      <c r="H32" s="665"/>
      <c r="I32" s="656"/>
      <c r="J32" s="643"/>
      <c r="K32" s="656"/>
      <c r="L32" s="643"/>
      <c r="M32" s="656"/>
      <c r="N32" s="643"/>
      <c r="O32" s="643"/>
      <c r="P32" s="643"/>
      <c r="Q32" s="643"/>
      <c r="R32" s="643"/>
      <c r="S32" s="643"/>
      <c r="T32" s="643"/>
      <c r="U32" s="643"/>
    </row>
    <row r="33" spans="1:21" ht="17.25" customHeight="1" x14ac:dyDescent="0.2">
      <c r="A33" s="642"/>
      <c r="B33" s="642"/>
      <c r="C33" s="643"/>
      <c r="D33" s="664"/>
      <c r="E33" s="657"/>
      <c r="F33" s="665"/>
      <c r="G33" s="656"/>
      <c r="H33" s="665"/>
      <c r="I33" s="656"/>
      <c r="J33" s="643"/>
      <c r="K33" s="656"/>
      <c r="L33" s="643"/>
      <c r="M33" s="656"/>
      <c r="N33" s="643"/>
      <c r="O33" s="643"/>
      <c r="P33" s="643"/>
      <c r="Q33" s="643"/>
      <c r="R33" s="643"/>
      <c r="S33" s="643"/>
      <c r="T33" s="643"/>
      <c r="U33" s="643"/>
    </row>
    <row r="34" spans="1:21" ht="17.25" customHeight="1" x14ac:dyDescent="0.25">
      <c r="A34" s="642"/>
      <c r="B34" s="642"/>
      <c r="C34" s="660"/>
      <c r="D34" s="1125" t="s">
        <v>410</v>
      </c>
      <c r="E34" s="1125"/>
      <c r="F34" s="1125"/>
      <c r="G34" s="1125"/>
      <c r="H34" s="1125"/>
      <c r="I34" s="1125"/>
      <c r="J34" s="1125"/>
      <c r="K34" s="1125"/>
      <c r="L34" s="1125"/>
      <c r="M34" s="1125"/>
      <c r="N34" s="643"/>
      <c r="O34" s="643"/>
      <c r="P34" s="643"/>
      <c r="Q34" s="643"/>
      <c r="R34" s="643"/>
      <c r="S34" s="643"/>
      <c r="T34" s="643"/>
      <c r="U34" s="643"/>
    </row>
    <row r="35" spans="1:21" ht="5.25" customHeight="1" x14ac:dyDescent="0.25">
      <c r="A35" s="642"/>
      <c r="B35" s="642"/>
      <c r="C35" s="660"/>
      <c r="D35" s="669"/>
      <c r="E35" s="670"/>
      <c r="F35" s="671"/>
      <c r="G35" s="671"/>
      <c r="H35" s="671"/>
      <c r="I35" s="671"/>
      <c r="J35" s="660"/>
      <c r="K35" s="671"/>
      <c r="L35" s="660"/>
      <c r="M35" s="671"/>
      <c r="N35" s="643"/>
      <c r="O35" s="643"/>
      <c r="P35" s="643"/>
      <c r="Q35" s="643"/>
      <c r="R35" s="643"/>
      <c r="S35" s="643"/>
      <c r="T35" s="643"/>
      <c r="U35" s="643"/>
    </row>
    <row r="36" spans="1:21" ht="17.25" customHeight="1" x14ac:dyDescent="0.25">
      <c r="A36" s="642"/>
      <c r="B36" s="642"/>
      <c r="C36" s="660"/>
      <c r="D36" s="661"/>
      <c r="E36" s="677" t="s">
        <v>220</v>
      </c>
      <c r="F36" s="660"/>
      <c r="G36" s="677" t="s">
        <v>196</v>
      </c>
      <c r="H36" s="660"/>
      <c r="I36" s="677" t="s">
        <v>196</v>
      </c>
      <c r="J36" s="660"/>
      <c r="K36" s="677" t="s">
        <v>196</v>
      </c>
      <c r="L36" s="660"/>
      <c r="M36" s="677" t="s">
        <v>196</v>
      </c>
      <c r="N36" s="643"/>
      <c r="O36" s="643"/>
      <c r="P36" s="643"/>
      <c r="Q36" s="643"/>
      <c r="R36" s="643"/>
      <c r="S36" s="643"/>
      <c r="T36" s="643"/>
      <c r="U36" s="643"/>
    </row>
    <row r="37" spans="1:21" ht="18.75" x14ac:dyDescent="0.25">
      <c r="A37" s="642"/>
      <c r="B37" s="642"/>
      <c r="C37" s="662"/>
      <c r="D37" s="1126" t="s">
        <v>195</v>
      </c>
      <c r="E37" s="1126"/>
      <c r="F37" s="668"/>
      <c r="G37" s="672" t="s">
        <v>197</v>
      </c>
      <c r="H37" s="668"/>
      <c r="I37" s="677" t="s">
        <v>198</v>
      </c>
      <c r="J37" s="668"/>
      <c r="K37" s="672" t="s">
        <v>279</v>
      </c>
      <c r="L37" s="668"/>
      <c r="M37" s="701" t="s">
        <v>365</v>
      </c>
      <c r="N37" s="643"/>
      <c r="O37" s="643"/>
      <c r="P37" s="643"/>
      <c r="Q37" s="643"/>
      <c r="R37" s="643"/>
      <c r="S37" s="643"/>
      <c r="T37" s="643"/>
      <c r="U37" s="643"/>
    </row>
    <row r="38" spans="1:21" ht="17.25" customHeight="1" x14ac:dyDescent="0.25">
      <c r="A38" s="642"/>
      <c r="B38" s="642"/>
      <c r="C38" s="662"/>
      <c r="D38" s="662"/>
      <c r="E38" s="647"/>
      <c r="F38" s="662"/>
      <c r="G38" s="648"/>
      <c r="H38" s="662"/>
      <c r="I38" s="647"/>
      <c r="J38" s="662"/>
      <c r="K38" s="648"/>
      <c r="L38" s="662"/>
      <c r="M38" s="648"/>
      <c r="N38" s="642"/>
      <c r="O38" s="642"/>
      <c r="P38" s="642"/>
      <c r="Q38" s="642"/>
      <c r="R38" s="642"/>
      <c r="S38" s="642"/>
      <c r="T38" s="642"/>
      <c r="U38" s="642"/>
    </row>
    <row r="39" spans="1:21" ht="17.25" customHeight="1" x14ac:dyDescent="0.25">
      <c r="A39" s="642"/>
      <c r="B39" s="642"/>
      <c r="C39" s="662" t="s">
        <v>103</v>
      </c>
      <c r="D39" s="662"/>
      <c r="E39" s="649"/>
      <c r="F39" s="662"/>
      <c r="G39" s="650"/>
      <c r="H39" s="662"/>
      <c r="I39" s="649"/>
      <c r="J39" s="662"/>
      <c r="K39" s="650"/>
      <c r="L39" s="662"/>
      <c r="M39" s="650"/>
      <c r="N39" s="642"/>
      <c r="O39" s="642"/>
      <c r="P39" s="642"/>
      <c r="Q39" s="642"/>
      <c r="R39" s="642"/>
      <c r="S39" s="642"/>
      <c r="T39" s="642"/>
      <c r="U39" s="642"/>
    </row>
    <row r="40" spans="1:21" ht="17.25" customHeight="1" x14ac:dyDescent="0.2">
      <c r="A40" s="642"/>
      <c r="B40" s="642"/>
      <c r="C40" s="651" t="s">
        <v>105</v>
      </c>
      <c r="D40" s="664" t="s">
        <v>1</v>
      </c>
      <c r="E40" s="805">
        <v>231</v>
      </c>
      <c r="F40" s="655"/>
      <c r="G40" s="1004">
        <v>3.0000000000000001E-3</v>
      </c>
      <c r="H40" s="655"/>
      <c r="I40" s="1004">
        <v>2E-3</v>
      </c>
      <c r="J40" s="702"/>
      <c r="K40" s="805">
        <v>0.4</v>
      </c>
      <c r="L40" s="702"/>
      <c r="M40" s="1005" t="s">
        <v>214</v>
      </c>
      <c r="N40" s="642"/>
      <c r="O40" s="642"/>
      <c r="P40" s="642"/>
      <c r="Q40" s="642"/>
      <c r="R40" s="642"/>
      <c r="S40" s="642"/>
      <c r="T40" s="642"/>
      <c r="U40" s="642"/>
    </row>
    <row r="41" spans="1:21" ht="17.25" customHeight="1" x14ac:dyDescent="0.2">
      <c r="A41" s="642"/>
      <c r="B41" s="642"/>
      <c r="C41" s="651" t="s">
        <v>447</v>
      </c>
      <c r="D41" s="664"/>
      <c r="E41" s="805">
        <v>26.3</v>
      </c>
      <c r="F41" s="655"/>
      <c r="G41" s="993">
        <v>0.02</v>
      </c>
      <c r="H41" s="655"/>
      <c r="I41" s="1004">
        <v>0.02</v>
      </c>
      <c r="J41" s="702"/>
      <c r="K41" s="805">
        <v>1.5</v>
      </c>
      <c r="L41" s="702"/>
      <c r="M41" s="1005" t="s">
        <v>214</v>
      </c>
      <c r="N41" s="642"/>
      <c r="O41" s="642"/>
      <c r="P41" s="642"/>
      <c r="Q41" s="642"/>
      <c r="R41" s="642"/>
      <c r="S41" s="642"/>
      <c r="T41" s="642"/>
      <c r="U41" s="642"/>
    </row>
    <row r="42" spans="1:21" ht="17.25" customHeight="1" x14ac:dyDescent="0.2">
      <c r="A42" s="642"/>
      <c r="B42" s="642"/>
      <c r="C42" s="652" t="s">
        <v>107</v>
      </c>
      <c r="D42" s="643"/>
      <c r="E42" s="805">
        <v>217.3</v>
      </c>
      <c r="F42" s="692"/>
      <c r="G42" s="1004">
        <v>5.0000000000000001E-3</v>
      </c>
      <c r="H42" s="692"/>
      <c r="I42" s="1004">
        <v>6.0000000000000001E-3</v>
      </c>
      <c r="J42" s="702"/>
      <c r="K42" s="805">
        <v>2</v>
      </c>
      <c r="L42" s="702"/>
      <c r="M42" s="1005" t="s">
        <v>214</v>
      </c>
      <c r="N42" s="642"/>
      <c r="O42" s="642"/>
      <c r="P42" s="642"/>
      <c r="Q42" s="642"/>
      <c r="R42" s="642"/>
      <c r="S42" s="642"/>
      <c r="T42" s="642"/>
      <c r="U42" s="642"/>
    </row>
    <row r="43" spans="1:21" s="663" customFormat="1" ht="17.25" customHeight="1" x14ac:dyDescent="0.2">
      <c r="C43" s="652" t="s">
        <v>170</v>
      </c>
      <c r="D43" s="643"/>
      <c r="E43" s="805">
        <v>107.9</v>
      </c>
      <c r="F43" s="692"/>
      <c r="G43" s="1004">
        <v>2.5000000000000001E-2</v>
      </c>
      <c r="H43" s="692"/>
      <c r="I43" s="1004">
        <v>2.5000000000000001E-2</v>
      </c>
      <c r="J43" s="702"/>
      <c r="K43" s="805">
        <v>2.6</v>
      </c>
      <c r="L43" s="702"/>
      <c r="M43" s="1005" t="s">
        <v>300</v>
      </c>
    </row>
    <row r="44" spans="1:21" s="663" customFormat="1" ht="17.25" customHeight="1" x14ac:dyDescent="0.2">
      <c r="C44" s="652" t="s">
        <v>315</v>
      </c>
      <c r="E44" s="805">
        <v>21.4</v>
      </c>
      <c r="F44" s="692"/>
      <c r="G44" s="1004">
        <v>2.8000000000000001E-2</v>
      </c>
      <c r="H44" s="692"/>
      <c r="I44" s="1004">
        <v>2.3E-2</v>
      </c>
      <c r="J44" s="702"/>
      <c r="K44" s="805">
        <v>2.6</v>
      </c>
      <c r="L44" s="702"/>
      <c r="M44" s="1005" t="s">
        <v>289</v>
      </c>
    </row>
    <row r="45" spans="1:21" s="486" customFormat="1" ht="17.25" customHeight="1" x14ac:dyDescent="0.2">
      <c r="A45" s="642"/>
      <c r="B45" s="642"/>
      <c r="C45" s="652" t="s">
        <v>152</v>
      </c>
      <c r="D45" s="664"/>
      <c r="E45" s="805">
        <v>98.2</v>
      </c>
      <c r="F45" s="692"/>
      <c r="G45" s="1004">
        <v>8.9999999999999993E-3</v>
      </c>
      <c r="H45" s="692"/>
      <c r="I45" s="1004">
        <v>0.01</v>
      </c>
      <c r="J45" s="702"/>
      <c r="K45" s="805">
        <v>3.2</v>
      </c>
      <c r="L45" s="702"/>
      <c r="M45" s="1005" t="s">
        <v>214</v>
      </c>
      <c r="N45" s="642"/>
      <c r="O45" s="642"/>
      <c r="P45" s="642"/>
      <c r="Q45" s="642"/>
      <c r="R45" s="642"/>
      <c r="S45" s="642"/>
      <c r="T45" s="642"/>
      <c r="U45" s="642"/>
    </row>
    <row r="46" spans="1:21" ht="17.25" customHeight="1" x14ac:dyDescent="0.2">
      <c r="A46" s="642"/>
      <c r="B46" s="642"/>
      <c r="C46" s="652" t="s">
        <v>106</v>
      </c>
      <c r="D46" s="679"/>
      <c r="E46" s="805">
        <v>151.4</v>
      </c>
      <c r="F46" s="692"/>
      <c r="G46" s="1004">
        <v>0.01</v>
      </c>
      <c r="H46" s="692"/>
      <c r="I46" s="1004">
        <v>8.9999999999999993E-3</v>
      </c>
      <c r="J46" s="702"/>
      <c r="K46" s="805">
        <v>0.5</v>
      </c>
      <c r="L46" s="702"/>
      <c r="M46" s="1005" t="s">
        <v>214</v>
      </c>
      <c r="N46" s="642"/>
      <c r="O46" s="642"/>
      <c r="P46" s="642"/>
      <c r="Q46" s="642"/>
      <c r="R46" s="642"/>
      <c r="S46" s="642"/>
      <c r="T46" s="642"/>
      <c r="U46" s="642"/>
    </row>
    <row r="47" spans="1:21" ht="17.25" customHeight="1" x14ac:dyDescent="0.2">
      <c r="A47" s="642"/>
      <c r="B47" s="642"/>
      <c r="C47" s="652" t="s">
        <v>153</v>
      </c>
      <c r="D47" s="664"/>
      <c r="E47" s="805">
        <v>252</v>
      </c>
      <c r="F47" s="692"/>
      <c r="G47" s="1004">
        <v>0.02</v>
      </c>
      <c r="H47" s="692"/>
      <c r="I47" s="1004">
        <v>0.02</v>
      </c>
      <c r="J47" s="702"/>
      <c r="K47" s="805">
        <v>3.1</v>
      </c>
      <c r="L47" s="702"/>
      <c r="M47" s="1005" t="s">
        <v>214</v>
      </c>
      <c r="N47" s="642"/>
      <c r="O47" s="642"/>
      <c r="P47" s="642"/>
      <c r="Q47" s="642"/>
      <c r="R47" s="642"/>
      <c r="S47" s="642"/>
      <c r="T47" s="642"/>
      <c r="U47" s="642"/>
    </row>
    <row r="48" spans="1:21" ht="17.25" customHeight="1" x14ac:dyDescent="0.2">
      <c r="A48" s="642"/>
      <c r="B48" s="642"/>
      <c r="C48" s="652" t="s">
        <v>154</v>
      </c>
      <c r="D48" s="664"/>
      <c r="E48" s="805">
        <v>8.8000000000000007</v>
      </c>
      <c r="F48" s="692"/>
      <c r="G48" s="1004">
        <v>2.3E-2</v>
      </c>
      <c r="H48" s="692"/>
      <c r="I48" s="1004">
        <v>0.02</v>
      </c>
      <c r="J48" s="702"/>
      <c r="K48" s="805">
        <v>0.6</v>
      </c>
      <c r="L48" s="702"/>
      <c r="M48" s="1005" t="s">
        <v>290</v>
      </c>
      <c r="N48" s="642"/>
      <c r="O48" s="642"/>
      <c r="P48" s="642"/>
      <c r="Q48" s="642"/>
      <c r="R48" s="642"/>
      <c r="S48" s="642"/>
      <c r="T48" s="642"/>
      <c r="U48" s="642"/>
    </row>
    <row r="49" spans="1:21" s="663" customFormat="1" ht="17.25" customHeight="1" x14ac:dyDescent="0.2">
      <c r="C49" s="652" t="s">
        <v>327</v>
      </c>
      <c r="D49" s="664"/>
      <c r="E49" s="805">
        <v>4.2</v>
      </c>
      <c r="F49" s="692"/>
      <c r="G49" s="1004">
        <v>6.0000000000000001E-3</v>
      </c>
      <c r="H49" s="692"/>
      <c r="I49" s="1004">
        <v>1.2E-2</v>
      </c>
      <c r="J49" s="702"/>
      <c r="K49" s="805">
        <v>4.3</v>
      </c>
      <c r="L49" s="702"/>
      <c r="M49" s="1005" t="s">
        <v>214</v>
      </c>
    </row>
    <row r="50" spans="1:21" s="486" customFormat="1" ht="17.25" customHeight="1" x14ac:dyDescent="0.2">
      <c r="A50" s="642"/>
      <c r="B50" s="642"/>
      <c r="C50" s="652" t="s">
        <v>306</v>
      </c>
      <c r="D50" s="664"/>
      <c r="E50" s="805">
        <v>37.9</v>
      </c>
      <c r="F50" s="692"/>
      <c r="G50" s="1004">
        <v>0.02</v>
      </c>
      <c r="H50" s="692"/>
      <c r="I50" s="1004">
        <v>1.4999999999999999E-2</v>
      </c>
      <c r="J50" s="702"/>
      <c r="K50" s="805">
        <v>2.2000000000000002</v>
      </c>
      <c r="L50" s="702"/>
      <c r="M50" s="1005" t="s">
        <v>214</v>
      </c>
      <c r="N50" s="642"/>
      <c r="O50" s="642"/>
      <c r="P50" s="642"/>
      <c r="Q50" s="642"/>
      <c r="R50" s="642"/>
      <c r="S50" s="642"/>
      <c r="T50" s="642"/>
      <c r="U50" s="642"/>
    </row>
    <row r="51" spans="1:21" s="663" customFormat="1" ht="17.25" customHeight="1" x14ac:dyDescent="0.2">
      <c r="C51" s="652" t="s">
        <v>375</v>
      </c>
      <c r="D51" s="664"/>
      <c r="E51" s="805">
        <v>107.8</v>
      </c>
      <c r="F51" s="692"/>
      <c r="G51" s="1004">
        <v>4.1000000000000002E-2</v>
      </c>
      <c r="H51" s="692"/>
      <c r="I51" s="1004">
        <v>0.04</v>
      </c>
      <c r="J51" s="702"/>
      <c r="K51" s="805">
        <v>0</v>
      </c>
      <c r="L51" s="702"/>
      <c r="M51" s="1005" t="s">
        <v>326</v>
      </c>
    </row>
    <row r="52" spans="1:21" ht="17.25" customHeight="1" x14ac:dyDescent="0.2">
      <c r="A52" s="642"/>
      <c r="B52" s="642"/>
      <c r="C52" s="652" t="s">
        <v>575</v>
      </c>
      <c r="D52" s="664"/>
      <c r="E52" s="1016">
        <v>701.9</v>
      </c>
      <c r="F52" s="692"/>
      <c r="G52" s="1004">
        <v>1.7999999999999999E-2</v>
      </c>
      <c r="H52" s="692"/>
      <c r="I52" s="1004">
        <v>1.2999999999999999E-2</v>
      </c>
      <c r="J52" s="702"/>
      <c r="K52" s="1016">
        <v>2.1</v>
      </c>
      <c r="L52" s="702"/>
      <c r="M52" s="1005" t="s">
        <v>289</v>
      </c>
      <c r="N52" s="642"/>
      <c r="O52" s="642"/>
      <c r="P52" s="642"/>
      <c r="Q52" s="642"/>
      <c r="R52" s="642"/>
      <c r="S52" s="642"/>
      <c r="T52" s="642"/>
      <c r="U52" s="642"/>
    </row>
    <row r="53" spans="1:21" ht="17.25" customHeight="1" x14ac:dyDescent="0.25">
      <c r="A53" s="642"/>
      <c r="B53" s="642"/>
      <c r="C53" s="666" t="s">
        <v>337</v>
      </c>
      <c r="D53" s="674"/>
      <c r="E53" s="1018">
        <v>1966.1</v>
      </c>
      <c r="F53" s="645"/>
      <c r="G53" s="800">
        <v>1.6E-2</v>
      </c>
      <c r="H53" s="645"/>
      <c r="I53" s="800">
        <v>1.4E-2</v>
      </c>
      <c r="J53" s="700"/>
      <c r="K53" s="1018">
        <v>1.9</v>
      </c>
      <c r="L53" s="700"/>
      <c r="M53" s="801" t="s">
        <v>300</v>
      </c>
      <c r="N53" s="642"/>
      <c r="O53" s="642"/>
      <c r="P53" s="642"/>
      <c r="Q53" s="642"/>
      <c r="R53" s="642"/>
      <c r="S53" s="642"/>
      <c r="T53" s="642"/>
      <c r="U53" s="642"/>
    </row>
    <row r="54" spans="1:21" ht="17.25" customHeight="1" x14ac:dyDescent="0.2">
      <c r="A54" s="642"/>
      <c r="B54" s="642"/>
      <c r="C54" s="653"/>
      <c r="D54" s="667"/>
      <c r="E54" s="745"/>
      <c r="F54" s="692"/>
      <c r="G54" s="746"/>
      <c r="H54" s="692"/>
      <c r="I54" s="746"/>
      <c r="J54" s="643"/>
      <c r="K54" s="745"/>
      <c r="L54" s="643"/>
      <c r="M54" s="678"/>
      <c r="N54" s="642"/>
      <c r="O54" s="642"/>
      <c r="P54" s="642"/>
      <c r="Q54" s="642"/>
      <c r="R54" s="642"/>
      <c r="S54" s="642"/>
      <c r="T54" s="642"/>
      <c r="U54" s="642"/>
    </row>
    <row r="55" spans="1:21" s="663" customFormat="1" ht="17.25" customHeight="1" x14ac:dyDescent="0.2">
      <c r="C55" s="652" t="s">
        <v>475</v>
      </c>
      <c r="D55" s="667"/>
      <c r="E55" s="805">
        <v>29.6</v>
      </c>
      <c r="F55" s="692"/>
      <c r="G55" s="746">
        <v>7.0000000000000001E-3</v>
      </c>
      <c r="H55" s="692"/>
      <c r="I55" s="746">
        <v>7.0000000000000001E-3</v>
      </c>
      <c r="J55" s="643"/>
      <c r="K55" s="805">
        <v>1.9</v>
      </c>
      <c r="L55" s="643"/>
      <c r="M55" s="1005" t="s">
        <v>302</v>
      </c>
    </row>
    <row r="56" spans="1:21" ht="17.25" customHeight="1" x14ac:dyDescent="0.2">
      <c r="A56" s="642"/>
      <c r="B56" s="642"/>
      <c r="C56" s="737" t="s">
        <v>271</v>
      </c>
      <c r="D56" s="667"/>
      <c r="E56" s="805">
        <v>346.6</v>
      </c>
      <c r="F56" s="692"/>
      <c r="G56" s="1004">
        <v>2E-3</v>
      </c>
      <c r="H56" s="692"/>
      <c r="I56" s="1004">
        <v>2E-3</v>
      </c>
      <c r="J56" s="702"/>
      <c r="K56" s="805">
        <v>0</v>
      </c>
      <c r="L56" s="702"/>
      <c r="M56" s="1005" t="s">
        <v>289</v>
      </c>
      <c r="N56" s="642"/>
      <c r="O56" s="642"/>
      <c r="P56" s="642"/>
      <c r="Q56" s="642"/>
      <c r="R56" s="642"/>
      <c r="S56" s="642"/>
      <c r="T56" s="642"/>
      <c r="U56" s="642"/>
    </row>
    <row r="57" spans="1:21" ht="17.25" customHeight="1" x14ac:dyDescent="0.2">
      <c r="A57" s="642"/>
      <c r="B57" s="642"/>
      <c r="C57" s="653"/>
      <c r="D57" s="667"/>
      <c r="E57" s="745"/>
      <c r="F57" s="692"/>
      <c r="G57" s="746"/>
      <c r="H57" s="692"/>
      <c r="I57" s="746"/>
      <c r="J57" s="643"/>
      <c r="K57" s="745"/>
      <c r="L57" s="643"/>
      <c r="M57" s="678"/>
      <c r="N57" s="642"/>
      <c r="O57" s="642"/>
      <c r="P57" s="642"/>
      <c r="Q57" s="642"/>
      <c r="R57" s="642"/>
      <c r="S57" s="642"/>
      <c r="T57" s="642"/>
      <c r="U57" s="642"/>
    </row>
    <row r="58" spans="1:21" ht="17.25" customHeight="1" thickBot="1" x14ac:dyDescent="0.3">
      <c r="A58" s="642"/>
      <c r="B58" s="642"/>
      <c r="C58" s="666" t="s">
        <v>224</v>
      </c>
      <c r="D58" s="675" t="s">
        <v>1</v>
      </c>
      <c r="E58" s="636">
        <v>2342.3000000000002</v>
      </c>
      <c r="F58" s="676"/>
      <c r="G58" s="673">
        <v>1.4E-2</v>
      </c>
      <c r="H58" s="645"/>
      <c r="I58" s="673">
        <v>1.2E-2</v>
      </c>
      <c r="J58" s="700"/>
      <c r="K58" s="636">
        <v>1.6</v>
      </c>
      <c r="L58" s="700"/>
      <c r="M58" s="680" t="s">
        <v>300</v>
      </c>
      <c r="N58" s="642"/>
      <c r="O58" s="642"/>
      <c r="P58" s="642"/>
      <c r="Q58" s="642"/>
      <c r="R58" s="642"/>
      <c r="S58" s="642"/>
      <c r="T58" s="642"/>
      <c r="U58" s="642"/>
    </row>
    <row r="59" spans="1:21" ht="17.25" customHeight="1" x14ac:dyDescent="0.2">
      <c r="A59" s="642"/>
      <c r="B59" s="642"/>
      <c r="C59" s="643"/>
      <c r="D59" s="664"/>
      <c r="E59" s="657"/>
      <c r="F59" s="665"/>
      <c r="G59" s="656"/>
      <c r="H59" s="665"/>
      <c r="I59" s="656"/>
      <c r="J59" s="643"/>
      <c r="K59" s="656"/>
      <c r="L59" s="643"/>
      <c r="M59" s="656"/>
      <c r="N59" s="642"/>
      <c r="O59" s="642"/>
      <c r="P59" s="642"/>
      <c r="Q59" s="642"/>
      <c r="R59" s="642"/>
      <c r="S59" s="642"/>
      <c r="T59" s="642"/>
      <c r="U59" s="642"/>
    </row>
    <row r="60" spans="1:21" ht="17.25" customHeight="1" x14ac:dyDescent="0.2">
      <c r="A60" s="642"/>
      <c r="B60" s="642"/>
      <c r="C60" s="643"/>
      <c r="D60" s="664"/>
      <c r="E60" s="657"/>
      <c r="F60" s="665"/>
      <c r="G60" s="656"/>
      <c r="H60" s="665"/>
      <c r="I60" s="656"/>
      <c r="J60" s="643"/>
      <c r="K60" s="656"/>
      <c r="L60" s="643"/>
      <c r="M60" s="656"/>
      <c r="N60" s="642"/>
      <c r="O60" s="642"/>
      <c r="P60" s="642"/>
      <c r="Q60" s="642"/>
      <c r="R60" s="642"/>
      <c r="S60" s="642"/>
      <c r="T60" s="642"/>
      <c r="U60" s="642"/>
    </row>
    <row r="61" spans="1:21" ht="23.25" customHeight="1" x14ac:dyDescent="0.2">
      <c r="A61" s="642"/>
      <c r="B61" s="642"/>
      <c r="C61" s="712" t="s">
        <v>470</v>
      </c>
      <c r="D61" s="664"/>
      <c r="E61" s="657"/>
      <c r="F61" s="665"/>
      <c r="G61" s="656"/>
      <c r="H61" s="665"/>
      <c r="I61" s="656"/>
      <c r="J61" s="643"/>
      <c r="K61" s="656"/>
      <c r="L61" s="643"/>
      <c r="M61" s="656"/>
      <c r="N61" s="642"/>
      <c r="O61" s="642"/>
      <c r="P61" s="642"/>
      <c r="Q61" s="642"/>
      <c r="R61" s="642"/>
      <c r="S61" s="642"/>
      <c r="T61" s="642"/>
      <c r="U61" s="642"/>
    </row>
    <row r="62" spans="1:21" ht="20.25" customHeight="1" x14ac:dyDescent="0.2">
      <c r="A62" s="642"/>
      <c r="B62" s="642"/>
      <c r="C62" s="712" t="s">
        <v>471</v>
      </c>
      <c r="D62" s="643"/>
      <c r="E62" s="643"/>
      <c r="F62" s="643"/>
      <c r="G62" s="643"/>
      <c r="H62" s="643"/>
      <c r="I62" s="643"/>
      <c r="J62" s="643"/>
      <c r="K62" s="643"/>
      <c r="L62" s="643"/>
      <c r="M62" s="643"/>
      <c r="N62" s="642"/>
      <c r="O62" s="642"/>
      <c r="P62" s="642"/>
      <c r="Q62" s="642"/>
      <c r="R62" s="642"/>
      <c r="S62" s="642"/>
      <c r="T62" s="642"/>
      <c r="U62" s="642"/>
    </row>
    <row r="63" spans="1:21" x14ac:dyDescent="0.2">
      <c r="A63" s="642"/>
      <c r="B63" s="642"/>
      <c r="C63" s="642"/>
      <c r="D63" s="642"/>
      <c r="E63" s="638"/>
      <c r="F63" s="642"/>
      <c r="G63" s="639"/>
      <c r="H63" s="642"/>
      <c r="I63" s="638"/>
      <c r="J63" s="642"/>
      <c r="K63" s="639"/>
      <c r="L63" s="642"/>
      <c r="M63" s="639"/>
      <c r="N63" s="642"/>
      <c r="O63" s="642"/>
      <c r="P63" s="642"/>
      <c r="Q63" s="642"/>
      <c r="R63" s="642"/>
      <c r="S63" s="642"/>
      <c r="T63" s="642"/>
      <c r="U63" s="642"/>
    </row>
    <row r="64" spans="1:21" x14ac:dyDescent="0.2">
      <c r="A64" s="642"/>
      <c r="B64" s="642"/>
      <c r="C64" s="642"/>
      <c r="D64" s="642"/>
      <c r="E64" s="638"/>
      <c r="F64" s="642"/>
      <c r="G64" s="639"/>
      <c r="H64" s="642"/>
      <c r="I64" s="638"/>
      <c r="J64" s="642"/>
      <c r="K64" s="639"/>
      <c r="L64" s="642"/>
      <c r="M64" s="639"/>
      <c r="N64" s="642"/>
      <c r="O64" s="642"/>
      <c r="P64" s="642"/>
      <c r="Q64" s="642"/>
      <c r="R64" s="642"/>
      <c r="S64" s="642"/>
      <c r="T64" s="642"/>
      <c r="U64" s="642"/>
    </row>
    <row r="65" spans="1:21" s="356" customFormat="1" ht="15.75" x14ac:dyDescent="0.25">
      <c r="A65" s="641"/>
      <c r="B65" s="641"/>
      <c r="C65" s="662"/>
      <c r="D65" s="662"/>
      <c r="E65" s="649"/>
      <c r="F65" s="662"/>
      <c r="G65" s="650"/>
      <c r="H65" s="662"/>
      <c r="I65" s="649"/>
      <c r="J65" s="662"/>
      <c r="K65" s="650"/>
      <c r="L65" s="662"/>
      <c r="M65" s="650"/>
      <c r="N65" s="641"/>
      <c r="O65" s="641"/>
      <c r="P65" s="641"/>
      <c r="Q65" s="641"/>
      <c r="R65" s="641"/>
      <c r="S65" s="641"/>
      <c r="T65" s="641"/>
      <c r="U65" s="641"/>
    </row>
    <row r="66" spans="1:21" s="356" customFormat="1" ht="15.75" customHeight="1" x14ac:dyDescent="0.25">
      <c r="A66" s="641"/>
      <c r="B66" s="641"/>
      <c r="C66" s="662"/>
      <c r="D66" s="662"/>
      <c r="E66" s="649"/>
      <c r="F66" s="662"/>
      <c r="G66" s="650"/>
      <c r="H66" s="662"/>
      <c r="I66" s="649"/>
      <c r="J66" s="662"/>
      <c r="K66" s="650"/>
      <c r="L66" s="662"/>
      <c r="M66" s="650"/>
      <c r="N66" s="641"/>
      <c r="O66" s="641"/>
      <c r="P66" s="641"/>
      <c r="Q66" s="641"/>
      <c r="R66" s="641"/>
      <c r="S66" s="641"/>
      <c r="T66" s="641"/>
      <c r="U66" s="641"/>
    </row>
    <row r="67" spans="1:21" s="356" customFormat="1" ht="15.75" x14ac:dyDescent="0.25">
      <c r="A67" s="641"/>
      <c r="B67" s="641"/>
      <c r="C67" s="662"/>
      <c r="D67" s="662"/>
      <c r="E67" s="662"/>
      <c r="F67" s="662"/>
      <c r="G67" s="662"/>
      <c r="H67" s="662"/>
      <c r="I67" s="662"/>
      <c r="J67" s="662"/>
      <c r="K67" s="662"/>
      <c r="L67" s="662"/>
      <c r="M67" s="662"/>
      <c r="N67" s="641"/>
      <c r="O67" s="641"/>
      <c r="P67" s="641"/>
      <c r="Q67" s="641"/>
      <c r="R67" s="641"/>
      <c r="S67" s="641"/>
      <c r="T67" s="641"/>
      <c r="U67" s="641"/>
    </row>
  </sheetData>
  <mergeCells count="6">
    <mergeCell ref="D34:M34"/>
    <mergeCell ref="D6:M6"/>
    <mergeCell ref="D37:E37"/>
    <mergeCell ref="D9:E9"/>
    <mergeCell ref="C1:N1"/>
    <mergeCell ref="C2:N2"/>
  </mergeCells>
  <printOptions horizontalCentered="1"/>
  <pageMargins left="0.5" right="0.5" top="0.55000000000000004" bottom="0.8" header="0.5" footer="0.5"/>
  <pageSetup scale="50" orientation="landscape" horizontalDpi="1200" verticalDpi="1200" r:id="rId1"/>
  <headerFooter alignWithMargins="0">
    <oddHeader>&amp;R&amp;G</oddHeader>
    <oddFooter>&amp;C&amp;15PAGE 15</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35"/>
  <sheetViews>
    <sheetView zoomScale="80" zoomScaleNormal="80" zoomScaleSheetLayoutView="75" workbookViewId="0">
      <selection activeCell="A67" sqref="A67"/>
    </sheetView>
  </sheetViews>
  <sheetFormatPr defaultRowHeight="15" x14ac:dyDescent="0.2"/>
  <cols>
    <col min="1" max="1" width="3.5703125" style="688" customWidth="1"/>
    <col min="2" max="2" width="1.140625" style="688" customWidth="1"/>
    <col min="3" max="3" width="30.85546875" style="688" bestFit="1" customWidth="1"/>
    <col min="4" max="4" width="2.42578125" style="688" customWidth="1"/>
    <col min="5" max="5" width="15.28515625" style="698" customWidth="1"/>
    <col min="6" max="6" width="3.5703125" style="688" customWidth="1"/>
    <col min="7" max="7" width="15.28515625" style="698" customWidth="1"/>
    <col min="8" max="8" width="3.5703125" style="688" customWidth="1"/>
    <col min="9" max="9" width="15.28515625" style="688" customWidth="1"/>
    <col min="10" max="10" width="3.5703125" style="688" customWidth="1"/>
    <col min="11" max="11" width="15.28515625" style="699" customWidth="1"/>
    <col min="12" max="12" width="3.5703125" style="699" customWidth="1"/>
    <col min="13" max="13" width="3.5703125" style="688" customWidth="1"/>
    <col min="14" max="16384" width="9.140625" style="688"/>
  </cols>
  <sheetData>
    <row r="1" spans="3:12" ht="15.75" x14ac:dyDescent="0.25">
      <c r="C1" s="1128" t="s">
        <v>338</v>
      </c>
      <c r="D1" s="1128"/>
      <c r="E1" s="1128"/>
      <c r="F1" s="1128"/>
      <c r="G1" s="1128"/>
      <c r="H1" s="1128"/>
      <c r="I1" s="1128"/>
      <c r="J1" s="1128"/>
      <c r="K1" s="1128"/>
      <c r="L1" s="1128"/>
    </row>
    <row r="2" spans="3:12" ht="15.75" x14ac:dyDescent="0.25">
      <c r="C2" s="1129" t="s">
        <v>362</v>
      </c>
      <c r="D2" s="1129"/>
      <c r="E2" s="1129"/>
      <c r="F2" s="1129"/>
      <c r="G2" s="1129"/>
      <c r="H2" s="1129"/>
      <c r="I2" s="1129"/>
      <c r="J2" s="1129"/>
      <c r="K2" s="1129"/>
      <c r="L2" s="1129"/>
    </row>
    <row r="3" spans="3:12" s="684" customFormat="1" ht="12.75" customHeight="1" x14ac:dyDescent="0.25">
      <c r="F3" s="685"/>
      <c r="G3" s="685"/>
      <c r="H3" s="685"/>
      <c r="I3" s="685"/>
      <c r="J3" s="685"/>
      <c r="K3" s="685"/>
      <c r="L3" s="685"/>
    </row>
    <row r="4" spans="3:12" s="684" customFormat="1" ht="12.75" customHeight="1" x14ac:dyDescent="0.25">
      <c r="F4" s="685"/>
      <c r="G4" s="685"/>
      <c r="H4" s="685"/>
      <c r="I4" s="685"/>
      <c r="J4" s="685"/>
      <c r="K4" s="685"/>
      <c r="L4" s="685"/>
    </row>
    <row r="5" spans="3:12" s="687" customFormat="1" ht="15" customHeight="1" x14ac:dyDescent="0.25">
      <c r="C5" s="1130" t="s">
        <v>531</v>
      </c>
      <c r="D5" s="1130"/>
      <c r="E5" s="1130"/>
      <c r="F5" s="1130"/>
      <c r="G5" s="1130"/>
      <c r="H5" s="1130"/>
      <c r="I5" s="1130"/>
      <c r="J5" s="1130"/>
      <c r="K5" s="1130"/>
      <c r="L5" s="774"/>
    </row>
    <row r="6" spans="3:12" ht="15" customHeight="1" x14ac:dyDescent="0.25">
      <c r="C6" s="683"/>
      <c r="D6" s="683"/>
      <c r="E6" s="708" t="s">
        <v>316</v>
      </c>
      <c r="F6" s="708"/>
      <c r="G6" s="708" t="s">
        <v>317</v>
      </c>
      <c r="H6" s="708"/>
      <c r="I6" s="708" t="s">
        <v>318</v>
      </c>
      <c r="J6" s="708"/>
      <c r="K6" s="708" t="s">
        <v>109</v>
      </c>
      <c r="L6" s="708"/>
    </row>
    <row r="7" spans="3:12" ht="15" customHeight="1" x14ac:dyDescent="0.25">
      <c r="C7" s="687" t="s">
        <v>570</v>
      </c>
      <c r="D7" s="683"/>
      <c r="E7" s="708"/>
      <c r="F7" s="708"/>
      <c r="G7" s="708"/>
      <c r="H7" s="708"/>
      <c r="I7" s="708"/>
      <c r="J7" s="708"/>
      <c r="K7" s="708"/>
      <c r="L7" s="708"/>
    </row>
    <row r="8" spans="3:12" ht="15" customHeight="1" x14ac:dyDescent="0.3">
      <c r="C8" s="789" t="s">
        <v>301</v>
      </c>
      <c r="D8" s="709"/>
      <c r="E8" s="766">
        <v>3.7</v>
      </c>
      <c r="F8" s="709"/>
      <c r="G8" s="766">
        <v>0.1</v>
      </c>
      <c r="H8" s="767"/>
      <c r="I8" s="766">
        <v>3.1</v>
      </c>
      <c r="J8" s="705"/>
      <c r="K8" s="766">
        <v>6.9</v>
      </c>
      <c r="L8" s="705"/>
    </row>
    <row r="9" spans="3:12" ht="15" customHeight="1" x14ac:dyDescent="0.3">
      <c r="C9" s="789" t="s">
        <v>369</v>
      </c>
      <c r="D9" s="709"/>
      <c r="E9" s="623">
        <v>0</v>
      </c>
      <c r="F9" s="768"/>
      <c r="G9" s="768">
        <v>3.5</v>
      </c>
      <c r="H9" s="768"/>
      <c r="I9" s="799">
        <v>0.2</v>
      </c>
      <c r="J9" s="696"/>
      <c r="K9" s="766">
        <v>3.7</v>
      </c>
      <c r="L9" s="696"/>
    </row>
    <row r="10" spans="3:12" ht="15" customHeight="1" x14ac:dyDescent="0.3">
      <c r="C10" s="704" t="s">
        <v>492</v>
      </c>
      <c r="D10" s="709"/>
      <c r="E10" s="623">
        <v>0</v>
      </c>
      <c r="F10" s="768"/>
      <c r="G10" s="768">
        <v>3.6</v>
      </c>
      <c r="H10" s="768"/>
      <c r="I10" s="623">
        <v>0</v>
      </c>
      <c r="J10" s="696"/>
      <c r="K10" s="766">
        <v>3.6</v>
      </c>
      <c r="L10" s="696"/>
    </row>
    <row r="11" spans="3:12" ht="15" customHeight="1" x14ac:dyDescent="0.3">
      <c r="C11" s="789" t="s">
        <v>351</v>
      </c>
      <c r="D11" s="709"/>
      <c r="E11" s="623">
        <v>0</v>
      </c>
      <c r="F11" s="768"/>
      <c r="G11" s="768">
        <v>2.2000000000000002</v>
      </c>
      <c r="H11" s="768"/>
      <c r="I11" s="623">
        <v>0</v>
      </c>
      <c r="J11" s="696"/>
      <c r="K11" s="766">
        <v>2.2000000000000002</v>
      </c>
      <c r="L11" s="696"/>
    </row>
    <row r="12" spans="3:12" ht="15" customHeight="1" x14ac:dyDescent="0.3">
      <c r="C12" s="704" t="s">
        <v>461</v>
      </c>
      <c r="D12" s="709"/>
      <c r="E12" s="623">
        <v>0</v>
      </c>
      <c r="F12" s="768"/>
      <c r="G12" s="768">
        <v>2.1</v>
      </c>
      <c r="H12" s="768"/>
      <c r="I12" s="623">
        <v>0</v>
      </c>
      <c r="J12" s="696"/>
      <c r="K12" s="766">
        <v>2.1</v>
      </c>
      <c r="L12" s="696"/>
    </row>
    <row r="13" spans="3:12" ht="15" customHeight="1" x14ac:dyDescent="0.3">
      <c r="C13" s="789" t="s">
        <v>385</v>
      </c>
      <c r="D13" s="709"/>
      <c r="E13" s="623">
        <v>0</v>
      </c>
      <c r="F13" s="768"/>
      <c r="G13" s="768">
        <v>1.5</v>
      </c>
      <c r="H13" s="768"/>
      <c r="I13" s="799">
        <v>0.2</v>
      </c>
      <c r="J13" s="696"/>
      <c r="K13" s="766">
        <v>1.7</v>
      </c>
      <c r="L13" s="696"/>
    </row>
    <row r="14" spans="3:12" ht="15" customHeight="1" x14ac:dyDescent="0.3">
      <c r="C14" s="789" t="s">
        <v>299</v>
      </c>
      <c r="D14" s="709"/>
      <c r="E14" s="623">
        <v>0</v>
      </c>
      <c r="F14" s="768"/>
      <c r="G14" s="768">
        <v>1.5</v>
      </c>
      <c r="H14" s="768"/>
      <c r="I14" s="623">
        <v>0</v>
      </c>
      <c r="J14" s="696"/>
      <c r="K14" s="766">
        <v>1.5</v>
      </c>
      <c r="L14" s="696"/>
    </row>
    <row r="15" spans="3:12" s="787" customFormat="1" ht="15" customHeight="1" x14ac:dyDescent="0.3">
      <c r="C15" s="789" t="s">
        <v>540</v>
      </c>
      <c r="D15" s="709"/>
      <c r="E15" s="623">
        <v>0</v>
      </c>
      <c r="F15" s="799"/>
      <c r="G15" s="623">
        <v>0</v>
      </c>
      <c r="H15" s="799"/>
      <c r="I15" s="799">
        <v>1.3</v>
      </c>
      <c r="J15" s="791"/>
      <c r="K15" s="766">
        <v>1.3</v>
      </c>
      <c r="L15" s="791"/>
    </row>
    <row r="16" spans="3:12" ht="15" customHeight="1" x14ac:dyDescent="0.3">
      <c r="C16" s="789" t="s">
        <v>493</v>
      </c>
      <c r="D16" s="709"/>
      <c r="E16" s="623">
        <v>0</v>
      </c>
      <c r="F16" s="768"/>
      <c r="G16" s="768">
        <v>1</v>
      </c>
      <c r="H16" s="768"/>
      <c r="I16" s="623">
        <v>0</v>
      </c>
      <c r="J16" s="696"/>
      <c r="K16" s="766">
        <v>1</v>
      </c>
      <c r="L16" s="696"/>
    </row>
    <row r="17" spans="3:13" ht="15" customHeight="1" x14ac:dyDescent="0.3">
      <c r="C17" s="789" t="s">
        <v>494</v>
      </c>
      <c r="D17" s="709"/>
      <c r="E17" s="768">
        <v>0.4</v>
      </c>
      <c r="F17" s="768"/>
      <c r="G17" s="623">
        <v>0</v>
      </c>
      <c r="H17" s="768"/>
      <c r="I17" s="623">
        <v>0</v>
      </c>
      <c r="J17" s="696"/>
      <c r="K17" s="766">
        <v>0.4</v>
      </c>
      <c r="L17" s="696"/>
    </row>
    <row r="18" spans="3:13" ht="15" customHeight="1" x14ac:dyDescent="0.3">
      <c r="C18" s="789" t="s">
        <v>495</v>
      </c>
      <c r="D18" s="709"/>
      <c r="E18" s="623">
        <v>0</v>
      </c>
      <c r="F18" s="768"/>
      <c r="G18" s="768">
        <v>0.2</v>
      </c>
      <c r="H18" s="768"/>
      <c r="I18" s="623">
        <v>0</v>
      </c>
      <c r="J18" s="696"/>
      <c r="K18" s="766">
        <v>0.2</v>
      </c>
      <c r="L18" s="696"/>
    </row>
    <row r="19" spans="3:13" ht="15.75" thickBot="1" x14ac:dyDescent="0.25">
      <c r="E19" s="706">
        <v>4.0999999999999996</v>
      </c>
      <c r="F19" s="702"/>
      <c r="G19" s="706">
        <v>15.7</v>
      </c>
      <c r="H19" s="702"/>
      <c r="I19" s="706">
        <v>4.8</v>
      </c>
      <c r="J19" s="702"/>
      <c r="K19" s="706">
        <v>24.6</v>
      </c>
      <c r="L19" s="769"/>
    </row>
    <row r="20" spans="3:13" ht="15.75" x14ac:dyDescent="0.25">
      <c r="C20" s="687"/>
      <c r="D20" s="687"/>
      <c r="E20" s="689"/>
      <c r="F20" s="687"/>
      <c r="G20" s="687"/>
      <c r="H20" s="683"/>
      <c r="I20" s="711"/>
      <c r="J20" s="683"/>
      <c r="K20" s="683"/>
      <c r="L20" s="683"/>
    </row>
    <row r="21" spans="3:13" x14ac:dyDescent="0.2">
      <c r="E21" s="688"/>
      <c r="G21" s="688"/>
      <c r="K21" s="688"/>
      <c r="L21" s="688"/>
      <c r="M21" s="787"/>
    </row>
    <row r="22" spans="3:13" ht="15.75" x14ac:dyDescent="0.25">
      <c r="C22" s="1131" t="s">
        <v>531</v>
      </c>
      <c r="D22" s="1131"/>
      <c r="E22" s="1131"/>
      <c r="F22" s="683"/>
      <c r="G22" s="683"/>
      <c r="K22" s="688"/>
      <c r="L22" s="688"/>
      <c r="M22" s="787"/>
    </row>
    <row r="23" spans="3:13" ht="15.75" x14ac:dyDescent="0.25">
      <c r="C23" s="1132" t="s">
        <v>360</v>
      </c>
      <c r="D23" s="1132"/>
      <c r="E23" s="1132"/>
      <c r="G23" s="688"/>
      <c r="K23" s="688"/>
      <c r="L23" s="688"/>
      <c r="M23" s="787"/>
    </row>
    <row r="24" spans="3:13" x14ac:dyDescent="0.2">
      <c r="C24" s="710" t="s">
        <v>290</v>
      </c>
      <c r="D24" s="699"/>
      <c r="E24" s="705">
        <v>4.0999999999999996</v>
      </c>
      <c r="G24" s="688"/>
      <c r="K24" s="688"/>
      <c r="L24" s="688"/>
    </row>
    <row r="25" spans="3:13" x14ac:dyDescent="0.2">
      <c r="C25" s="710" t="s">
        <v>300</v>
      </c>
      <c r="D25" s="699"/>
      <c r="E25" s="696">
        <v>1.5</v>
      </c>
      <c r="G25" s="688"/>
      <c r="K25" s="688"/>
      <c r="L25" s="688"/>
    </row>
    <row r="26" spans="3:13" x14ac:dyDescent="0.2">
      <c r="C26" s="710" t="s">
        <v>289</v>
      </c>
      <c r="D26" s="699"/>
      <c r="E26" s="696">
        <v>3.4</v>
      </c>
      <c r="G26" s="688"/>
      <c r="K26" s="688"/>
      <c r="L26" s="688"/>
    </row>
    <row r="27" spans="3:13" x14ac:dyDescent="0.2">
      <c r="C27" s="710" t="s">
        <v>539</v>
      </c>
      <c r="D27" s="699"/>
      <c r="E27" s="791">
        <v>1.3</v>
      </c>
      <c r="G27" s="688"/>
      <c r="K27" s="688"/>
      <c r="L27" s="688"/>
    </row>
    <row r="28" spans="3:13" x14ac:dyDescent="0.2">
      <c r="C28" s="710" t="s">
        <v>302</v>
      </c>
      <c r="D28" s="699"/>
      <c r="E28" s="696">
        <v>4.4000000000000004</v>
      </c>
      <c r="G28" s="688"/>
      <c r="K28" s="688"/>
      <c r="L28" s="688"/>
    </row>
    <row r="29" spans="3:13" x14ac:dyDescent="0.2">
      <c r="C29" s="710" t="s">
        <v>303</v>
      </c>
      <c r="D29" s="699"/>
      <c r="E29" s="696">
        <v>3.8</v>
      </c>
      <c r="G29" s="688"/>
      <c r="K29" s="688"/>
      <c r="L29" s="688"/>
    </row>
    <row r="30" spans="3:13" x14ac:dyDescent="0.2">
      <c r="C30" s="710" t="s">
        <v>304</v>
      </c>
      <c r="D30" s="699"/>
      <c r="E30" s="696">
        <v>1</v>
      </c>
      <c r="G30" s="688"/>
      <c r="K30" s="688"/>
      <c r="L30" s="688"/>
    </row>
    <row r="31" spans="3:13" s="787" customFormat="1" x14ac:dyDescent="0.2">
      <c r="C31" s="710" t="s">
        <v>305</v>
      </c>
      <c r="D31" s="699"/>
      <c r="E31" s="696">
        <v>5.0999999999999996</v>
      </c>
    </row>
    <row r="32" spans="3:13" x14ac:dyDescent="0.2">
      <c r="C32" s="710"/>
      <c r="D32" s="699"/>
      <c r="E32" s="791"/>
      <c r="G32" s="688"/>
      <c r="K32" s="688"/>
      <c r="L32" s="688"/>
    </row>
    <row r="33" spans="3:12" ht="15.75" thickBot="1" x14ac:dyDescent="0.25">
      <c r="C33" s="697" t="s">
        <v>511</v>
      </c>
      <c r="D33" s="699"/>
      <c r="E33" s="706">
        <v>24.6</v>
      </c>
      <c r="G33" s="688"/>
      <c r="K33" s="688"/>
      <c r="L33" s="688"/>
    </row>
    <row r="34" spans="3:12" x14ac:dyDescent="0.2">
      <c r="E34" s="688"/>
      <c r="G34" s="688"/>
      <c r="K34" s="688"/>
      <c r="L34" s="688"/>
    </row>
    <row r="35" spans="3:12" x14ac:dyDescent="0.2">
      <c r="G35" s="688"/>
      <c r="K35" s="688"/>
      <c r="L35" s="688"/>
    </row>
  </sheetData>
  <mergeCells count="5">
    <mergeCell ref="C1:L1"/>
    <mergeCell ref="C2:L2"/>
    <mergeCell ref="C5:K5"/>
    <mergeCell ref="C22:E22"/>
    <mergeCell ref="C23:E23"/>
  </mergeCells>
  <printOptions horizontalCentered="1" verticalCentered="1"/>
  <pageMargins left="0.49" right="0.97" top="0.48" bottom="3.05" header="0.35" footer="0.41"/>
  <pageSetup scale="74" orientation="landscape" horizontalDpi="1200" verticalDpi="1200" r:id="rId1"/>
  <headerFooter alignWithMargins="0">
    <oddHeader>&amp;R&amp;G</oddHeader>
    <oddFooter>&amp;CPAGE 16</oddFooter>
  </headerFooter>
  <legacyDrawingHF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9"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9" customFormat="1" ht="12.75" customHeight="1" x14ac:dyDescent="0.25">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50"/>
      <c r="AA1" s="214"/>
      <c r="AB1" s="50"/>
      <c r="AC1" s="214"/>
      <c r="AD1" s="50"/>
    </row>
    <row r="2" spans="1:32" ht="15" x14ac:dyDescent="0.2">
      <c r="A2" s="50"/>
    </row>
    <row r="3" spans="1:32" s="9" customFormat="1" ht="15.75" x14ac:dyDescent="0.25">
      <c r="A3" s="50"/>
      <c r="B3" s="1133" t="s">
        <v>121</v>
      </c>
      <c r="C3" s="1133"/>
      <c r="D3" s="1133"/>
      <c r="E3" s="1133" t="s">
        <v>79</v>
      </c>
      <c r="F3" s="1133"/>
      <c r="G3" s="1133"/>
      <c r="H3" s="1133" t="s">
        <v>123</v>
      </c>
      <c r="I3" s="1133"/>
      <c r="J3" s="1133"/>
      <c r="K3" s="1133" t="s">
        <v>122</v>
      </c>
      <c r="L3" s="1133"/>
      <c r="M3" s="1133"/>
      <c r="N3" s="1133" t="s">
        <v>121</v>
      </c>
      <c r="O3" s="1133"/>
      <c r="P3" s="1133"/>
      <c r="Q3" s="1133" t="s">
        <v>78</v>
      </c>
      <c r="R3" s="1133"/>
      <c r="S3" s="1133"/>
      <c r="T3" s="1133" t="s">
        <v>78</v>
      </c>
      <c r="U3" s="1133"/>
      <c r="V3" s="1133"/>
      <c r="Z3" s="50"/>
      <c r="AA3" s="50"/>
      <c r="AB3" s="50"/>
      <c r="AC3" s="50"/>
    </row>
    <row r="4" spans="1:32" s="9" customFormat="1" ht="15.75" x14ac:dyDescent="0.25">
      <c r="A4" s="216" t="s">
        <v>109</v>
      </c>
      <c r="B4" s="1135">
        <v>2008</v>
      </c>
      <c r="C4" s="1135"/>
      <c r="D4" s="1135"/>
      <c r="E4" s="1135">
        <v>2007</v>
      </c>
      <c r="F4" s="1135"/>
      <c r="G4" s="1135"/>
      <c r="H4" s="1135">
        <v>2007</v>
      </c>
      <c r="I4" s="1135"/>
      <c r="J4" s="1135"/>
      <c r="K4" s="1135">
        <v>2007</v>
      </c>
      <c r="L4" s="1135"/>
      <c r="M4" s="1135"/>
      <c r="N4" s="1135">
        <v>2007</v>
      </c>
      <c r="O4" s="1135"/>
      <c r="P4" s="1135"/>
      <c r="Q4" s="1135">
        <v>2008</v>
      </c>
      <c r="R4" s="1135"/>
      <c r="S4" s="1135"/>
      <c r="T4" s="1136">
        <v>2007</v>
      </c>
      <c r="U4" s="1137"/>
      <c r="V4" s="1136"/>
      <c r="Z4" s="50"/>
      <c r="AA4" s="50"/>
      <c r="AB4" s="50"/>
      <c r="AC4" s="217"/>
      <c r="AF4" s="79"/>
    </row>
    <row r="5" spans="1:32" s="9" customFormat="1" ht="6.75" customHeight="1" x14ac:dyDescent="0.25">
      <c r="A5" s="218"/>
      <c r="B5" s="221"/>
      <c r="C5" s="1134"/>
      <c r="D5" s="1134"/>
      <c r="E5" s="221"/>
      <c r="F5" s="1134"/>
      <c r="G5" s="1134"/>
      <c r="H5" s="221"/>
      <c r="I5" s="1134"/>
      <c r="J5" s="1134"/>
      <c r="K5" s="221"/>
      <c r="L5" s="1134"/>
      <c r="M5" s="1134"/>
      <c r="N5" s="221"/>
      <c r="O5" s="1134"/>
      <c r="P5" s="1134"/>
      <c r="Q5" s="221"/>
      <c r="R5" s="1134"/>
      <c r="S5" s="1134"/>
      <c r="T5" s="221"/>
      <c r="U5" s="1134"/>
      <c r="V5" s="1134"/>
      <c r="Z5" s="50"/>
      <c r="AA5" s="50"/>
      <c r="AB5" s="50"/>
      <c r="AC5" s="50"/>
      <c r="AF5" s="38"/>
    </row>
    <row r="6" spans="1:32" s="14" customFormat="1" ht="15" customHeight="1" x14ac:dyDescent="0.2">
      <c r="A6" s="218" t="s">
        <v>111</v>
      </c>
      <c r="B6" s="1138">
        <f>E10</f>
        <v>176</v>
      </c>
      <c r="C6" s="1138"/>
      <c r="D6" s="1138"/>
      <c r="E6" s="1139">
        <v>157.19999999999999</v>
      </c>
      <c r="F6" s="1139"/>
      <c r="G6" s="1139"/>
      <c r="H6" s="1139">
        <v>121.2</v>
      </c>
      <c r="I6" s="1139"/>
      <c r="J6" s="1139"/>
      <c r="K6" s="1139">
        <v>70.099999999999994</v>
      </c>
      <c r="L6" s="1139"/>
      <c r="M6" s="1139"/>
      <c r="N6" s="1139">
        <v>39.1</v>
      </c>
      <c r="O6" s="1139"/>
      <c r="P6" s="1139"/>
      <c r="Q6" s="1139">
        <v>0</v>
      </c>
      <c r="R6" s="1139"/>
      <c r="S6" s="1139"/>
      <c r="T6" s="1139">
        <v>39.1</v>
      </c>
      <c r="U6" s="1139"/>
      <c r="V6" s="1139"/>
      <c r="Z6" s="219"/>
      <c r="AA6" s="219"/>
      <c r="AB6" s="219"/>
      <c r="AF6" s="38"/>
    </row>
    <row r="7" spans="1:32" s="14" customFormat="1" ht="12.75" customHeight="1" x14ac:dyDescent="0.2">
      <c r="A7" s="218" t="s">
        <v>128</v>
      </c>
      <c r="B7" s="1140">
        <f>B26+N26+N40+B40</f>
        <v>-12.3</v>
      </c>
      <c r="C7" s="1140"/>
      <c r="D7" s="1140"/>
      <c r="E7" s="1140">
        <v>-5.8</v>
      </c>
      <c r="F7" s="1140"/>
      <c r="G7" s="1140"/>
      <c r="H7" s="1140">
        <v>-1.9</v>
      </c>
      <c r="I7" s="1140"/>
      <c r="J7" s="1140"/>
      <c r="K7" s="1140">
        <v>-1.2</v>
      </c>
      <c r="L7" s="1140"/>
      <c r="M7" s="1140"/>
      <c r="N7" s="1140">
        <v>-1</v>
      </c>
      <c r="O7" s="1140"/>
      <c r="P7" s="1140"/>
      <c r="Q7" s="1140">
        <v>0</v>
      </c>
      <c r="R7" s="1140"/>
      <c r="S7" s="1140"/>
      <c r="T7" s="1140">
        <v>-9.9</v>
      </c>
      <c r="U7" s="1140"/>
      <c r="V7" s="1140"/>
      <c r="Z7" s="219"/>
      <c r="AA7" s="219"/>
      <c r="AB7" s="219"/>
      <c r="AF7" s="38"/>
    </row>
    <row r="8" spans="1:32" s="14" customFormat="1" ht="12.75" customHeight="1" x14ac:dyDescent="0.2">
      <c r="A8" s="218" t="s">
        <v>112</v>
      </c>
      <c r="B8" s="1140">
        <f>B27+B41+N41+N27</f>
        <v>35</v>
      </c>
      <c r="C8" s="1140"/>
      <c r="D8" s="1140"/>
      <c r="E8" s="1140">
        <v>24.9</v>
      </c>
      <c r="F8" s="1140"/>
      <c r="G8" s="1140"/>
      <c r="H8" s="1140">
        <v>37.1</v>
      </c>
      <c r="I8" s="1140"/>
      <c r="J8" s="1140"/>
      <c r="K8" s="1140">
        <v>52.3</v>
      </c>
      <c r="L8" s="1140"/>
      <c r="M8" s="1140"/>
      <c r="N8" s="1140">
        <v>32</v>
      </c>
      <c r="O8" s="1140"/>
      <c r="P8" s="1140"/>
      <c r="Q8" s="1140">
        <v>0</v>
      </c>
      <c r="R8" s="1140"/>
      <c r="S8" s="1140"/>
      <c r="T8" s="1140">
        <v>146.30000000000001</v>
      </c>
      <c r="U8" s="1140"/>
      <c r="V8" s="1140"/>
      <c r="Z8" s="219"/>
      <c r="AA8" s="219"/>
      <c r="AB8" s="219"/>
      <c r="AF8" s="38"/>
    </row>
    <row r="9" spans="1:32" s="14" customFormat="1" ht="12.75" customHeight="1" x14ac:dyDescent="0.2">
      <c r="A9" s="218" t="s">
        <v>140</v>
      </c>
      <c r="B9" s="1143">
        <f>B28+B42+N28+N42</f>
        <v>1.7</v>
      </c>
      <c r="C9" s="1143"/>
      <c r="D9" s="1143"/>
      <c r="E9" s="1141">
        <v>-0.3</v>
      </c>
      <c r="F9" s="1141"/>
      <c r="G9" s="1141"/>
      <c r="H9" s="1141">
        <v>0.8</v>
      </c>
      <c r="I9" s="1141"/>
      <c r="J9" s="1141"/>
      <c r="K9" s="1141">
        <v>0</v>
      </c>
      <c r="L9" s="1141"/>
      <c r="M9" s="1141"/>
      <c r="N9" s="1141">
        <v>0</v>
      </c>
      <c r="O9" s="1141">
        <v>0</v>
      </c>
      <c r="P9" s="1141"/>
      <c r="Q9" s="1141">
        <v>0</v>
      </c>
      <c r="R9" s="1141"/>
      <c r="S9" s="1141"/>
      <c r="T9" s="1141">
        <v>0.5</v>
      </c>
      <c r="U9" s="1141"/>
      <c r="V9" s="1141"/>
      <c r="Z9" s="219"/>
      <c r="AA9" s="219"/>
      <c r="AB9" s="219"/>
      <c r="AF9" s="38"/>
    </row>
    <row r="10" spans="1:32" s="14" customFormat="1" ht="17.25" customHeight="1" thickBot="1" x14ac:dyDescent="0.25">
      <c r="A10" s="218" t="s">
        <v>110</v>
      </c>
      <c r="B10" s="1142">
        <f>SUM(B6:D9)</f>
        <v>200.4</v>
      </c>
      <c r="C10" s="1142"/>
      <c r="D10" s="1142"/>
      <c r="E10" s="1142">
        <v>176</v>
      </c>
      <c r="F10" s="1142"/>
      <c r="G10" s="1142"/>
      <c r="H10" s="1142">
        <v>157.19999999999999</v>
      </c>
      <c r="I10" s="1142"/>
      <c r="J10" s="1142"/>
      <c r="K10" s="1142">
        <v>121.2</v>
      </c>
      <c r="L10" s="1142"/>
      <c r="M10" s="1142"/>
      <c r="N10" s="1142">
        <v>70.099999999999994</v>
      </c>
      <c r="O10" s="1142"/>
      <c r="P10" s="1142"/>
      <c r="Q10" s="1142">
        <v>0</v>
      </c>
      <c r="R10" s="1142"/>
      <c r="S10" s="1142"/>
      <c r="T10" s="1142">
        <v>176</v>
      </c>
      <c r="U10" s="1142"/>
      <c r="V10" s="1142"/>
      <c r="Z10" s="219"/>
      <c r="AA10" s="219"/>
      <c r="AB10" s="219"/>
      <c r="AF10" s="38"/>
    </row>
    <row r="11" spans="1:32" s="14" customFormat="1" ht="6.75" customHeight="1" x14ac:dyDescent="0.2">
      <c r="A11" s="218"/>
      <c r="B11" s="218"/>
      <c r="C11" s="1138"/>
      <c r="D11" s="1138"/>
      <c r="E11" s="218"/>
      <c r="F11" s="1138"/>
      <c r="G11" s="1138"/>
      <c r="H11" s="218"/>
      <c r="I11" s="1138"/>
      <c r="J11" s="1138"/>
      <c r="K11" s="218"/>
      <c r="L11" s="1138"/>
      <c r="M11" s="1138"/>
      <c r="N11" s="218"/>
      <c r="O11" s="1138"/>
      <c r="P11" s="1138"/>
      <c r="Q11" s="218"/>
      <c r="R11" s="1138"/>
      <c r="S11" s="1138"/>
      <c r="T11" s="218"/>
      <c r="U11" s="1138"/>
      <c r="V11" s="1138"/>
      <c r="Z11" s="219"/>
      <c r="AA11" s="219"/>
      <c r="AB11" s="219"/>
      <c r="AF11" s="38"/>
    </row>
    <row r="12" spans="1:32" s="14" customFormat="1" ht="15" x14ac:dyDescent="0.2">
      <c r="A12" s="218" t="s">
        <v>26</v>
      </c>
      <c r="B12" s="1140">
        <f>'Segment UW Results'!R13</f>
        <v>361.3</v>
      </c>
      <c r="C12" s="1140"/>
      <c r="D12" s="1140"/>
      <c r="E12" s="1140">
        <v>158.6</v>
      </c>
      <c r="F12" s="1140"/>
      <c r="G12" s="1140"/>
      <c r="H12" s="1140">
        <v>160.5</v>
      </c>
      <c r="I12" s="1140"/>
      <c r="J12" s="1140"/>
      <c r="K12" s="1140">
        <v>151.9</v>
      </c>
      <c r="L12" s="1140"/>
      <c r="M12" s="1140"/>
      <c r="N12" s="1140">
        <v>140.19999999999999</v>
      </c>
      <c r="O12" s="1140"/>
      <c r="P12" s="1140"/>
      <c r="Q12" s="1140">
        <v>0</v>
      </c>
      <c r="R12" s="1140"/>
      <c r="S12" s="1140"/>
      <c r="T12" s="1140">
        <v>611.20000000000005</v>
      </c>
      <c r="U12" s="1140"/>
      <c r="V12" s="1140"/>
      <c r="Z12" s="219"/>
      <c r="AA12" s="219"/>
      <c r="AB12" s="219"/>
      <c r="AF12" s="38"/>
    </row>
    <row r="13" spans="1:32" s="9" customFormat="1" ht="6.75" customHeight="1" x14ac:dyDescent="0.2">
      <c r="A13" s="218"/>
      <c r="B13" s="218"/>
      <c r="C13" s="1147"/>
      <c r="D13" s="1147"/>
      <c r="E13" s="218"/>
      <c r="F13" s="1147"/>
      <c r="G13" s="1147"/>
      <c r="H13" s="218"/>
      <c r="I13" s="1147"/>
      <c r="J13" s="1147"/>
      <c r="K13" s="218"/>
      <c r="L13" s="1147"/>
      <c r="M13" s="1147"/>
      <c r="N13" s="218"/>
      <c r="O13" s="1147"/>
      <c r="P13" s="1147"/>
      <c r="Q13" s="218"/>
      <c r="R13" s="1147"/>
      <c r="S13" s="1147"/>
      <c r="T13" s="218"/>
      <c r="U13" s="1147"/>
      <c r="V13" s="1147"/>
      <c r="Z13" s="50"/>
      <c r="AA13" s="50"/>
      <c r="AB13" s="50"/>
      <c r="AC13" s="50"/>
      <c r="AF13" s="38"/>
    </row>
    <row r="14" spans="1:32" s="9" customFormat="1" ht="15" x14ac:dyDescent="0.2">
      <c r="A14" s="218" t="s">
        <v>130</v>
      </c>
      <c r="B14" s="1144">
        <f>B8/B12</f>
        <v>9.7000000000000003E-2</v>
      </c>
      <c r="C14" s="1144"/>
      <c r="D14" s="1144"/>
      <c r="E14" s="1144">
        <v>0.157</v>
      </c>
      <c r="F14" s="1144"/>
      <c r="G14" s="1144"/>
      <c r="H14" s="1144">
        <v>0.23100000000000001</v>
      </c>
      <c r="I14" s="1144"/>
      <c r="J14" s="1144"/>
      <c r="K14" s="1144">
        <v>0.34399999999999997</v>
      </c>
      <c r="L14" s="1144"/>
      <c r="M14" s="1144"/>
      <c r="N14" s="1144">
        <v>0.22800000000000001</v>
      </c>
      <c r="O14" s="1144"/>
      <c r="P14" s="1144"/>
      <c r="Q14" s="1144">
        <v>0</v>
      </c>
      <c r="R14" s="1144"/>
      <c r="S14" s="1144"/>
      <c r="T14" s="1144">
        <v>0.23899999999999999</v>
      </c>
      <c r="U14" s="1144"/>
      <c r="V14" s="1144"/>
      <c r="Z14" s="50"/>
      <c r="AA14" s="50"/>
      <c r="AB14" s="50"/>
      <c r="AC14" s="50"/>
      <c r="AF14" s="38"/>
    </row>
    <row r="15" spans="1:32" s="9" customFormat="1" ht="15" x14ac:dyDescent="0.2">
      <c r="A15" s="1148" t="s">
        <v>167</v>
      </c>
      <c r="B15" s="1148"/>
      <c r="C15" s="1148"/>
      <c r="D15" s="1148"/>
      <c r="E15" s="1146">
        <v>0.60099999999999998</v>
      </c>
      <c r="F15" s="1146"/>
      <c r="G15" s="1146"/>
      <c r="H15" s="1146">
        <v>0.70199999999999996</v>
      </c>
      <c r="I15" s="1146"/>
      <c r="J15" s="1146"/>
      <c r="K15" s="1146">
        <v>0.68400000000000005</v>
      </c>
      <c r="L15" s="1146"/>
      <c r="M15" s="1146"/>
      <c r="N15" s="1146">
        <v>0.76600000000000001</v>
      </c>
      <c r="O15" s="1146"/>
      <c r="P15" s="1146"/>
      <c r="Q15" s="1146">
        <v>0</v>
      </c>
      <c r="R15" s="1146"/>
      <c r="S15" s="1146"/>
      <c r="T15" s="1146">
        <v>0.60099999999999998</v>
      </c>
      <c r="U15" s="1146"/>
      <c r="V15" s="1146"/>
      <c r="Z15" s="50"/>
      <c r="AA15" s="50"/>
      <c r="AB15" s="50"/>
      <c r="AC15" s="50"/>
      <c r="AF15" s="38"/>
    </row>
    <row r="16" spans="1:32" ht="15" x14ac:dyDescent="0.2">
      <c r="A16" s="218"/>
    </row>
    <row r="17" spans="1:22" s="236" customFormat="1" ht="15" x14ac:dyDescent="0.2">
      <c r="A17" s="221"/>
    </row>
    <row r="18" spans="1:22" ht="15" x14ac:dyDescent="0.2">
      <c r="A18" s="220"/>
    </row>
    <row r="19" spans="1:22" ht="12.75" customHeight="1" x14ac:dyDescent="0.2">
      <c r="A19" s="220"/>
    </row>
    <row r="20" spans="1:22" ht="15" x14ac:dyDescent="0.2">
      <c r="A20" s="218"/>
    </row>
    <row r="21" spans="1:22" ht="15" x14ac:dyDescent="0.2">
      <c r="A21" s="218"/>
    </row>
    <row r="22" spans="1:22" ht="15.75" x14ac:dyDescent="0.25">
      <c r="B22" s="222" t="s">
        <v>121</v>
      </c>
      <c r="C22" s="222" t="s">
        <v>79</v>
      </c>
      <c r="D22" s="1145" t="s">
        <v>123</v>
      </c>
      <c r="E22" s="1145"/>
      <c r="F22" s="222" t="s">
        <v>122</v>
      </c>
      <c r="G22" s="1150" t="s">
        <v>121</v>
      </c>
      <c r="H22" s="1150"/>
      <c r="I22" s="215" t="s">
        <v>78</v>
      </c>
      <c r="J22" s="215" t="s">
        <v>78</v>
      </c>
      <c r="M22" s="218"/>
      <c r="N22" s="222" t="s">
        <v>121</v>
      </c>
      <c r="O22" s="222" t="s">
        <v>79</v>
      </c>
      <c r="P22" s="1145" t="s">
        <v>123</v>
      </c>
      <c r="Q22" s="1145"/>
      <c r="R22" s="222" t="s">
        <v>122</v>
      </c>
      <c r="S22" s="1145" t="s">
        <v>121</v>
      </c>
      <c r="T22" s="1145"/>
      <c r="U22" s="215" t="s">
        <v>78</v>
      </c>
      <c r="V22" s="215" t="s">
        <v>78</v>
      </c>
    </row>
    <row r="23" spans="1:22" ht="15.75" x14ac:dyDescent="0.25">
      <c r="A23" s="216" t="s">
        <v>48</v>
      </c>
      <c r="B23" s="180">
        <v>2008</v>
      </c>
      <c r="C23" s="180">
        <v>2007</v>
      </c>
      <c r="D23" s="1134">
        <v>2007</v>
      </c>
      <c r="E23" s="1134"/>
      <c r="F23" s="180">
        <v>2007</v>
      </c>
      <c r="G23" s="1149">
        <v>2007</v>
      </c>
      <c r="H23" s="1149"/>
      <c r="I23" s="223">
        <v>2008</v>
      </c>
      <c r="J23" s="223">
        <v>2007</v>
      </c>
      <c r="K23" s="237" t="s">
        <v>157</v>
      </c>
      <c r="M23" s="216"/>
      <c r="N23" s="180">
        <v>2008</v>
      </c>
      <c r="O23" s="180">
        <v>2007</v>
      </c>
      <c r="P23" s="1134">
        <v>2007</v>
      </c>
      <c r="Q23" s="1134"/>
      <c r="R23" s="180">
        <v>2007</v>
      </c>
      <c r="S23" s="1134">
        <v>2007</v>
      </c>
      <c r="T23" s="1134"/>
      <c r="U23" s="223">
        <v>2008</v>
      </c>
      <c r="V23" s="223">
        <v>2007</v>
      </c>
    </row>
    <row r="24" spans="1:22" ht="15" x14ac:dyDescent="0.2">
      <c r="B24" s="224"/>
      <c r="C24" s="224"/>
      <c r="E24" s="224"/>
      <c r="F24" s="224"/>
      <c r="H24" s="224"/>
      <c r="I24" s="224"/>
      <c r="J24" s="224"/>
      <c r="K24" s="218"/>
      <c r="M24" s="218"/>
      <c r="N24" s="224"/>
      <c r="O24" s="50"/>
      <c r="P24" s="224"/>
      <c r="Q24" s="224"/>
      <c r="R24" s="224"/>
      <c r="T24" s="224"/>
      <c r="U24" s="224"/>
      <c r="V24" s="50"/>
    </row>
    <row r="25" spans="1:22" ht="15" x14ac:dyDescent="0.2">
      <c r="A25" s="218" t="s">
        <v>111</v>
      </c>
      <c r="B25" s="225">
        <f>C29</f>
        <v>49.9</v>
      </c>
      <c r="C25" s="225">
        <v>52.4</v>
      </c>
      <c r="D25" s="1153">
        <v>45.4</v>
      </c>
      <c r="E25" s="1153"/>
      <c r="F25" s="225">
        <v>27.5</v>
      </c>
      <c r="G25" s="1153">
        <v>13.2</v>
      </c>
      <c r="H25" s="1153"/>
      <c r="I25" s="225">
        <v>0</v>
      </c>
      <c r="J25" s="231">
        <v>13.2</v>
      </c>
      <c r="K25" s="218" t="s">
        <v>158</v>
      </c>
      <c r="M25" s="218"/>
      <c r="N25" s="225">
        <f>O29</f>
        <v>79.2</v>
      </c>
      <c r="O25" s="225">
        <v>70.7</v>
      </c>
      <c r="P25" s="1153">
        <v>50.6</v>
      </c>
      <c r="Q25" s="1153"/>
      <c r="R25" s="225">
        <v>28.6</v>
      </c>
      <c r="S25" s="1153">
        <v>17.2</v>
      </c>
      <c r="T25" s="1153"/>
      <c r="U25" s="225">
        <v>0</v>
      </c>
      <c r="V25" s="231">
        <v>17.2</v>
      </c>
    </row>
    <row r="26" spans="1:22" ht="15" x14ac:dyDescent="0.2">
      <c r="A26" s="218" t="s">
        <v>128</v>
      </c>
      <c r="B26" s="227">
        <v>-7.2</v>
      </c>
      <c r="C26" s="224">
        <v>-0.2</v>
      </c>
      <c r="D26" s="1151">
        <v>0</v>
      </c>
      <c r="E26" s="1151"/>
      <c r="F26" s="227">
        <v>-0.2</v>
      </c>
      <c r="G26" s="1152">
        <v>0</v>
      </c>
      <c r="H26" s="1152"/>
      <c r="I26" s="227">
        <v>0</v>
      </c>
      <c r="J26" s="227">
        <v>-0.4</v>
      </c>
      <c r="K26" s="218" t="s">
        <v>159</v>
      </c>
      <c r="M26" s="218"/>
      <c r="N26" s="224">
        <v>-2.9</v>
      </c>
      <c r="O26" s="224">
        <v>-3.5</v>
      </c>
      <c r="P26" s="1152">
        <v>-0.8</v>
      </c>
      <c r="Q26" s="1152"/>
      <c r="R26" s="224">
        <v>-0.8</v>
      </c>
      <c r="S26" s="1152">
        <v>-0.7</v>
      </c>
      <c r="T26" s="1152"/>
      <c r="U26" s="227">
        <v>0</v>
      </c>
      <c r="V26" s="219">
        <v>-5.8</v>
      </c>
    </row>
    <row r="27" spans="1:22" ht="15" x14ac:dyDescent="0.2">
      <c r="A27" s="218" t="s">
        <v>112</v>
      </c>
      <c r="B27" s="224">
        <f>Property!G23</f>
        <v>5.3</v>
      </c>
      <c r="C27" s="224">
        <v>-2.2000000000000002</v>
      </c>
      <c r="D27" s="1152">
        <v>6.6</v>
      </c>
      <c r="E27" s="1152"/>
      <c r="F27" s="224">
        <v>18.100000000000001</v>
      </c>
      <c r="G27" s="1152">
        <v>14.3</v>
      </c>
      <c r="H27" s="1152"/>
      <c r="I27" s="227">
        <v>0</v>
      </c>
      <c r="J27" s="224">
        <v>36.799999999999997</v>
      </c>
      <c r="K27" s="218" t="s">
        <v>160</v>
      </c>
      <c r="M27" s="218"/>
      <c r="N27" s="224">
        <f>Energy!G23</f>
        <v>25.3</v>
      </c>
      <c r="O27" s="224">
        <v>12</v>
      </c>
      <c r="P27" s="1152">
        <v>20.7</v>
      </c>
      <c r="Q27" s="1152"/>
      <c r="R27" s="224">
        <v>22.8</v>
      </c>
      <c r="S27" s="1152">
        <v>12.1</v>
      </c>
      <c r="T27" s="1152"/>
      <c r="U27" s="227">
        <v>0</v>
      </c>
      <c r="V27" s="219">
        <v>67.599999999999994</v>
      </c>
    </row>
    <row r="28" spans="1:22" ht="15" x14ac:dyDescent="0.2">
      <c r="A28" s="218" t="s">
        <v>140</v>
      </c>
      <c r="B28" s="224">
        <v>0.8</v>
      </c>
      <c r="C28" s="224">
        <v>-0.1</v>
      </c>
      <c r="D28" s="1152">
        <v>0.4</v>
      </c>
      <c r="E28" s="1152"/>
      <c r="F28" s="224">
        <v>0</v>
      </c>
      <c r="G28" s="1152">
        <v>0</v>
      </c>
      <c r="H28" s="1152"/>
      <c r="I28" s="227">
        <v>0</v>
      </c>
      <c r="J28" s="224">
        <v>0.3</v>
      </c>
      <c r="K28" s="218" t="s">
        <v>161</v>
      </c>
      <c r="M28" s="218"/>
      <c r="N28" s="224">
        <v>0</v>
      </c>
      <c r="O28" s="224">
        <v>0</v>
      </c>
      <c r="P28" s="1154">
        <v>0.2</v>
      </c>
      <c r="Q28" s="1154"/>
      <c r="R28" s="224">
        <v>0</v>
      </c>
      <c r="S28" s="1152">
        <v>0</v>
      </c>
      <c r="T28" s="1152"/>
      <c r="U28" s="227">
        <v>0</v>
      </c>
      <c r="V28" s="219">
        <v>0.2</v>
      </c>
    </row>
    <row r="29" spans="1:22" ht="15.75" thickBot="1" x14ac:dyDescent="0.25">
      <c r="A29" s="218" t="s">
        <v>110</v>
      </c>
      <c r="B29" s="228">
        <f>SUM(B25:B28)</f>
        <v>48.8</v>
      </c>
      <c r="C29" s="228">
        <v>49.9</v>
      </c>
      <c r="D29" s="1155">
        <v>52.4</v>
      </c>
      <c r="E29" s="1155"/>
      <c r="F29" s="228">
        <v>45.4</v>
      </c>
      <c r="G29" s="1155">
        <v>27.5</v>
      </c>
      <c r="H29" s="1155"/>
      <c r="I29" s="228">
        <v>0</v>
      </c>
      <c r="J29" s="228">
        <v>49.9</v>
      </c>
      <c r="K29" s="218" t="s">
        <v>162</v>
      </c>
      <c r="M29" s="218"/>
      <c r="N29" s="228">
        <f>SUM(N25:N28)</f>
        <v>101.6</v>
      </c>
      <c r="O29" s="228">
        <v>79.2</v>
      </c>
      <c r="P29" s="1155">
        <v>70.7</v>
      </c>
      <c r="Q29" s="1155"/>
      <c r="R29" s="228">
        <v>50.6</v>
      </c>
      <c r="S29" s="1155">
        <v>28.6</v>
      </c>
      <c r="T29" s="1155"/>
      <c r="U29" s="228">
        <v>0</v>
      </c>
      <c r="V29" s="228">
        <v>79.2</v>
      </c>
    </row>
    <row r="30" spans="1:22" ht="15" x14ac:dyDescent="0.2">
      <c r="B30" s="224"/>
      <c r="C30" s="224"/>
      <c r="E30" s="224"/>
      <c r="F30" s="224"/>
      <c r="H30" s="224"/>
      <c r="I30" s="224"/>
      <c r="J30" s="224"/>
      <c r="K30" s="218"/>
      <c r="M30" s="218"/>
      <c r="N30" s="224"/>
      <c r="O30" s="224"/>
      <c r="P30" s="224"/>
      <c r="Q30" s="224"/>
      <c r="R30" s="224"/>
      <c r="T30" s="224"/>
      <c r="U30" s="224"/>
      <c r="V30" s="219"/>
    </row>
    <row r="31" spans="1:22" ht="15" x14ac:dyDescent="0.2">
      <c r="A31" s="218" t="s">
        <v>26</v>
      </c>
      <c r="B31" s="225">
        <f>Property!G19</f>
        <v>56.6</v>
      </c>
      <c r="C31" s="225">
        <v>70.8</v>
      </c>
      <c r="D31" s="1153">
        <v>68.099999999999994</v>
      </c>
      <c r="E31" s="1153"/>
      <c r="F31" s="225">
        <v>66.2</v>
      </c>
      <c r="G31" s="1153">
        <v>57.3</v>
      </c>
      <c r="H31" s="1153"/>
      <c r="I31" s="225">
        <v>0</v>
      </c>
      <c r="J31" s="225">
        <v>262.39999999999998</v>
      </c>
      <c r="K31" s="218" t="s">
        <v>163</v>
      </c>
      <c r="M31" s="218"/>
      <c r="N31" s="225">
        <f>Energy!G19</f>
        <v>40.799999999999997</v>
      </c>
      <c r="O31" s="225">
        <v>48.9</v>
      </c>
      <c r="P31" s="1153">
        <v>51</v>
      </c>
      <c r="Q31" s="1153"/>
      <c r="R31" s="225">
        <v>51.6</v>
      </c>
      <c r="S31" s="1153">
        <v>52.1</v>
      </c>
      <c r="T31" s="1153"/>
      <c r="U31" s="225">
        <v>0</v>
      </c>
      <c r="V31" s="219">
        <v>203.6</v>
      </c>
    </row>
    <row r="32" spans="1:22" ht="15" x14ac:dyDescent="0.2">
      <c r="B32" s="218"/>
      <c r="C32" s="218"/>
      <c r="E32" s="218"/>
      <c r="F32" s="218"/>
      <c r="H32" s="218"/>
      <c r="I32" s="218"/>
      <c r="J32" s="218"/>
      <c r="K32" s="218"/>
      <c r="M32" s="218"/>
      <c r="N32" s="218"/>
      <c r="O32" s="218"/>
      <c r="P32" s="218"/>
      <c r="Q32" s="218"/>
      <c r="R32" s="218"/>
      <c r="T32" s="218"/>
      <c r="U32" s="218"/>
      <c r="V32" s="50"/>
    </row>
    <row r="33" spans="1:22" ht="15" x14ac:dyDescent="0.2">
      <c r="A33" s="218" t="s">
        <v>130</v>
      </c>
      <c r="B33" s="229">
        <f>B27/B31</f>
        <v>9.4E-2</v>
      </c>
      <c r="C33" s="229">
        <v>-3.1E-2</v>
      </c>
      <c r="D33" s="1146">
        <v>9.7000000000000003E-2</v>
      </c>
      <c r="E33" s="1146"/>
      <c r="F33" s="229">
        <v>0.27300000000000002</v>
      </c>
      <c r="G33" s="1146">
        <v>0.25</v>
      </c>
      <c r="H33" s="1146"/>
      <c r="I33" s="229">
        <v>0</v>
      </c>
      <c r="J33" s="229">
        <v>0.14000000000000001</v>
      </c>
      <c r="K33" s="218" t="s">
        <v>164</v>
      </c>
      <c r="M33" s="218"/>
      <c r="N33" s="229">
        <f>N27/N31</f>
        <v>0.62</v>
      </c>
      <c r="O33" s="229">
        <v>0.245</v>
      </c>
      <c r="P33" s="1146">
        <v>0.40600000000000003</v>
      </c>
      <c r="Q33" s="1146"/>
      <c r="R33" s="229">
        <v>0.442</v>
      </c>
      <c r="S33" s="1146">
        <v>0.23200000000000001</v>
      </c>
      <c r="T33" s="1146"/>
      <c r="U33" s="229">
        <v>0</v>
      </c>
      <c r="V33" s="229">
        <v>0.33200000000000002</v>
      </c>
    </row>
    <row r="34" spans="1:22" ht="15" x14ac:dyDescent="0.2">
      <c r="A34" s="218"/>
      <c r="B34" s="229"/>
      <c r="C34" s="50"/>
      <c r="E34" s="229"/>
      <c r="F34" s="229"/>
      <c r="H34" s="229"/>
      <c r="I34" s="229"/>
      <c r="J34" s="229"/>
      <c r="K34" s="218"/>
      <c r="M34" s="218"/>
      <c r="N34" s="229"/>
      <c r="O34" s="50"/>
      <c r="P34" s="229"/>
      <c r="Q34" s="229"/>
      <c r="R34" s="229"/>
      <c r="T34" s="229"/>
      <c r="U34" s="229"/>
      <c r="V34" s="50"/>
    </row>
    <row r="35" spans="1:22" ht="15" x14ac:dyDescent="0.2">
      <c r="A35" s="218"/>
      <c r="B35" s="218"/>
      <c r="C35" s="50"/>
      <c r="E35" s="218"/>
      <c r="F35" s="218"/>
      <c r="H35" s="218"/>
      <c r="I35" s="218"/>
      <c r="J35" s="218"/>
      <c r="K35" s="218"/>
      <c r="M35" s="218"/>
      <c r="N35" s="230"/>
      <c r="O35" s="50"/>
      <c r="P35" s="218"/>
      <c r="Q35" s="230"/>
      <c r="R35" s="230"/>
      <c r="T35" s="218"/>
      <c r="U35" s="218"/>
      <c r="V35" s="50"/>
    </row>
    <row r="36" spans="1:22" ht="15.75" x14ac:dyDescent="0.25">
      <c r="A36" s="216" t="s">
        <v>50</v>
      </c>
      <c r="B36" s="222" t="s">
        <v>121</v>
      </c>
      <c r="C36" s="222" t="s">
        <v>79</v>
      </c>
      <c r="D36" s="1145" t="s">
        <v>123</v>
      </c>
      <c r="E36" s="1145"/>
      <c r="F36" s="222" t="s">
        <v>122</v>
      </c>
      <c r="G36" s="1145" t="s">
        <v>121</v>
      </c>
      <c r="H36" s="1145"/>
      <c r="I36" s="215" t="s">
        <v>78</v>
      </c>
      <c r="J36" s="215" t="s">
        <v>78</v>
      </c>
      <c r="K36" s="218"/>
      <c r="M36" s="218"/>
      <c r="N36" s="222" t="s">
        <v>121</v>
      </c>
      <c r="O36" s="222" t="s">
        <v>79</v>
      </c>
      <c r="P36" s="1145" t="s">
        <v>123</v>
      </c>
      <c r="Q36" s="1145"/>
      <c r="R36" s="222" t="s">
        <v>122</v>
      </c>
      <c r="S36" s="1145" t="s">
        <v>121</v>
      </c>
      <c r="T36" s="1145"/>
      <c r="U36" s="215" t="s">
        <v>78</v>
      </c>
      <c r="V36" s="215" t="s">
        <v>78</v>
      </c>
    </row>
    <row r="37" spans="1:22" ht="15.75" x14ac:dyDescent="0.25">
      <c r="A37" s="218"/>
      <c r="B37" s="180">
        <v>2008</v>
      </c>
      <c r="C37" s="180">
        <v>2007</v>
      </c>
      <c r="D37" s="1134">
        <v>2007</v>
      </c>
      <c r="E37" s="1134"/>
      <c r="F37" s="180">
        <v>2007</v>
      </c>
      <c r="G37" s="1134">
        <v>2007</v>
      </c>
      <c r="H37" s="1134"/>
      <c r="I37" s="223">
        <v>2008</v>
      </c>
      <c r="J37" s="223">
        <v>2007</v>
      </c>
      <c r="K37" s="237" t="s">
        <v>165</v>
      </c>
      <c r="M37" s="216"/>
      <c r="N37" s="180">
        <v>2008</v>
      </c>
      <c r="O37" s="180">
        <v>2007</v>
      </c>
      <c r="P37" s="1134">
        <v>2007</v>
      </c>
      <c r="Q37" s="1134"/>
      <c r="R37" s="180">
        <v>2007</v>
      </c>
      <c r="S37" s="1134">
        <v>2007</v>
      </c>
      <c r="T37" s="1134"/>
      <c r="U37" s="223">
        <v>2008</v>
      </c>
      <c r="V37" s="223">
        <v>2007</v>
      </c>
    </row>
    <row r="38" spans="1:22" ht="15" x14ac:dyDescent="0.2">
      <c r="B38" s="224"/>
      <c r="C38" s="224"/>
      <c r="E38" s="224"/>
      <c r="F38" s="224"/>
      <c r="H38" s="224"/>
      <c r="I38" s="224"/>
      <c r="J38" s="224"/>
      <c r="K38" s="218"/>
      <c r="M38" s="218"/>
      <c r="N38" s="224"/>
      <c r="O38" s="50"/>
      <c r="P38" s="224"/>
      <c r="Q38" s="224"/>
      <c r="R38" s="224"/>
      <c r="T38" s="224"/>
      <c r="U38" s="224"/>
      <c r="V38" s="50"/>
    </row>
    <row r="39" spans="1:22" ht="15" x14ac:dyDescent="0.2">
      <c r="A39" s="218" t="s">
        <v>111</v>
      </c>
      <c r="B39" s="225">
        <f>C43</f>
        <v>43.1</v>
      </c>
      <c r="C39" s="225">
        <v>31.8</v>
      </c>
      <c r="D39" s="1153">
        <v>23.8</v>
      </c>
      <c r="E39" s="1153"/>
      <c r="F39" s="225">
        <v>13.7</v>
      </c>
      <c r="G39" s="1153">
        <v>8.6999999999999993</v>
      </c>
      <c r="H39" s="1153"/>
      <c r="I39" s="225">
        <v>0</v>
      </c>
      <c r="J39" s="231">
        <v>8.6999999999999993</v>
      </c>
      <c r="K39" s="218" t="s">
        <v>158</v>
      </c>
      <c r="M39" s="218"/>
      <c r="N39" s="231">
        <f>O43</f>
        <v>3.8</v>
      </c>
      <c r="O39" s="231">
        <v>2.2999999999999998</v>
      </c>
      <c r="P39" s="1156">
        <v>1.4</v>
      </c>
      <c r="Q39" s="1156"/>
      <c r="R39" s="231">
        <v>0.3</v>
      </c>
      <c r="S39" s="1157" t="s">
        <v>150</v>
      </c>
      <c r="T39" s="1158"/>
      <c r="U39" s="226">
        <v>0</v>
      </c>
      <c r="V39" s="226">
        <v>0</v>
      </c>
    </row>
    <row r="40" spans="1:22" ht="15" x14ac:dyDescent="0.2">
      <c r="A40" s="218" t="s">
        <v>128</v>
      </c>
      <c r="B40" s="227">
        <v>-2.2000000000000002</v>
      </c>
      <c r="C40" s="224">
        <v>-2.1</v>
      </c>
      <c r="D40" s="1152">
        <v>-1.1000000000000001</v>
      </c>
      <c r="E40" s="1152"/>
      <c r="F40" s="224">
        <v>-0.2</v>
      </c>
      <c r="G40" s="1152">
        <v>-0.3</v>
      </c>
      <c r="H40" s="1152"/>
      <c r="I40" s="227">
        <v>0</v>
      </c>
      <c r="J40" s="224">
        <v>-3.7</v>
      </c>
      <c r="K40" s="218" t="s">
        <v>159</v>
      </c>
      <c r="M40" s="218"/>
      <c r="N40" s="224">
        <v>0</v>
      </c>
      <c r="O40" s="224">
        <v>0</v>
      </c>
      <c r="P40" s="1152">
        <v>0</v>
      </c>
      <c r="Q40" s="1152"/>
      <c r="R40" s="224">
        <v>0</v>
      </c>
      <c r="S40" s="1152">
        <v>0</v>
      </c>
      <c r="T40" s="1152"/>
      <c r="U40" s="224">
        <v>0</v>
      </c>
      <c r="V40" s="219">
        <v>0</v>
      </c>
    </row>
    <row r="41" spans="1:22" ht="15" x14ac:dyDescent="0.2">
      <c r="A41" s="218" t="s">
        <v>112</v>
      </c>
      <c r="B41" s="224">
        <f>Marine!G23</f>
        <v>3.9</v>
      </c>
      <c r="C41" s="224">
        <v>13.5</v>
      </c>
      <c r="D41" s="1152">
        <v>8.9</v>
      </c>
      <c r="E41" s="1152"/>
      <c r="F41" s="224">
        <v>10.3</v>
      </c>
      <c r="G41" s="1152">
        <v>5.3</v>
      </c>
      <c r="H41" s="1152"/>
      <c r="I41" s="227">
        <v>0</v>
      </c>
      <c r="J41" s="224">
        <v>38</v>
      </c>
      <c r="K41" s="218" t="s">
        <v>160</v>
      </c>
      <c r="M41" s="218"/>
      <c r="N41" s="232">
        <f>Aviation!G23</f>
        <v>0.5</v>
      </c>
      <c r="O41" s="232">
        <v>1.6</v>
      </c>
      <c r="P41" s="1162">
        <v>0.9</v>
      </c>
      <c r="Q41" s="1162"/>
      <c r="R41" s="232">
        <v>1.1000000000000001</v>
      </c>
      <c r="S41" s="1152">
        <v>0.3</v>
      </c>
      <c r="T41" s="1152"/>
      <c r="U41" s="227">
        <v>0</v>
      </c>
      <c r="V41" s="219">
        <v>3.9</v>
      </c>
    </row>
    <row r="42" spans="1:22" ht="15" x14ac:dyDescent="0.2">
      <c r="A42" s="218" t="s">
        <v>140</v>
      </c>
      <c r="B42" s="224">
        <v>0.8</v>
      </c>
      <c r="C42" s="224">
        <v>-0.1</v>
      </c>
      <c r="D42" s="1152">
        <v>0.2</v>
      </c>
      <c r="E42" s="1152"/>
      <c r="F42" s="224">
        <v>0</v>
      </c>
      <c r="G42" s="1152">
        <v>0</v>
      </c>
      <c r="H42" s="1152"/>
      <c r="I42" s="227">
        <v>0</v>
      </c>
      <c r="J42" s="224">
        <v>0.1</v>
      </c>
      <c r="K42" s="218" t="s">
        <v>161</v>
      </c>
      <c r="M42" s="218"/>
      <c r="N42" s="232">
        <v>0.1</v>
      </c>
      <c r="O42" s="232">
        <v>-0.1</v>
      </c>
      <c r="P42" s="1154">
        <v>0</v>
      </c>
      <c r="Q42" s="1154"/>
      <c r="R42" s="224">
        <v>0</v>
      </c>
      <c r="S42" s="1154">
        <v>0</v>
      </c>
      <c r="T42" s="1154"/>
      <c r="U42" s="227">
        <v>0</v>
      </c>
      <c r="V42" s="219">
        <v>-0.1</v>
      </c>
    </row>
    <row r="43" spans="1:22" ht="15.75" thickBot="1" x14ac:dyDescent="0.25">
      <c r="A43" s="218" t="s">
        <v>110</v>
      </c>
      <c r="B43" s="228">
        <f>SUM(B39:B42)</f>
        <v>45.6</v>
      </c>
      <c r="C43" s="228">
        <v>43.1</v>
      </c>
      <c r="D43" s="1155">
        <v>31.8</v>
      </c>
      <c r="E43" s="1155"/>
      <c r="F43" s="228">
        <v>23.8</v>
      </c>
      <c r="G43" s="1155">
        <v>13.7</v>
      </c>
      <c r="H43" s="1155"/>
      <c r="I43" s="228">
        <v>0</v>
      </c>
      <c r="J43" s="228">
        <v>43.1</v>
      </c>
      <c r="K43" s="218" t="s">
        <v>162</v>
      </c>
      <c r="M43" s="218"/>
      <c r="N43" s="233">
        <f>SUM(N39:N42)</f>
        <v>4.4000000000000004</v>
      </c>
      <c r="O43" s="233">
        <v>3.8</v>
      </c>
      <c r="P43" s="1159">
        <v>2.2999999999999998</v>
      </c>
      <c r="Q43" s="1159"/>
      <c r="R43" s="233">
        <v>1.4</v>
      </c>
      <c r="S43" s="1160">
        <v>0.3</v>
      </c>
      <c r="T43" s="1161"/>
      <c r="U43" s="228">
        <v>0</v>
      </c>
      <c r="V43" s="233">
        <v>3.8</v>
      </c>
    </row>
    <row r="44" spans="1:22" ht="15" x14ac:dyDescent="0.2">
      <c r="B44" s="224"/>
      <c r="C44" s="224"/>
      <c r="E44" s="224"/>
      <c r="F44" s="224"/>
      <c r="H44" s="224"/>
      <c r="I44" s="224"/>
      <c r="J44" s="224"/>
      <c r="K44" s="218"/>
      <c r="M44" s="218"/>
      <c r="N44" s="224"/>
      <c r="O44" s="224"/>
      <c r="P44" s="224"/>
      <c r="Q44" s="224"/>
      <c r="R44" s="224"/>
      <c r="T44" s="224"/>
      <c r="U44" s="224"/>
      <c r="V44" s="219"/>
    </row>
    <row r="45" spans="1:22" ht="15" x14ac:dyDescent="0.2">
      <c r="A45" s="218" t="s">
        <v>26</v>
      </c>
      <c r="B45" s="225">
        <f>Marine!G19</f>
        <v>12.6</v>
      </c>
      <c r="C45" s="225">
        <v>17.8</v>
      </c>
      <c r="D45" s="1153">
        <v>19.5</v>
      </c>
      <c r="E45" s="1153"/>
      <c r="F45" s="225">
        <v>16.8</v>
      </c>
      <c r="G45" s="1153">
        <v>14.9</v>
      </c>
      <c r="H45" s="1153"/>
      <c r="I45" s="225">
        <v>0</v>
      </c>
      <c r="J45" s="225">
        <v>69</v>
      </c>
      <c r="K45" s="218" t="s">
        <v>163</v>
      </c>
      <c r="M45" s="218"/>
      <c r="N45" s="225">
        <f>Aviation!G19</f>
        <v>11.6</v>
      </c>
      <c r="O45" s="225">
        <v>21.1</v>
      </c>
      <c r="P45" s="1153">
        <v>21.9</v>
      </c>
      <c r="Q45" s="1153"/>
      <c r="R45" s="225">
        <v>17.3</v>
      </c>
      <c r="S45" s="1153">
        <v>15.9</v>
      </c>
      <c r="T45" s="1153"/>
      <c r="U45" s="225">
        <v>0</v>
      </c>
      <c r="V45" s="219">
        <v>76.2</v>
      </c>
    </row>
    <row r="46" spans="1:22" ht="15" x14ac:dyDescent="0.2">
      <c r="B46" s="218"/>
      <c r="C46" s="218"/>
      <c r="E46" s="218"/>
      <c r="F46" s="218"/>
      <c r="H46" s="218"/>
      <c r="I46" s="218"/>
      <c r="J46" s="218"/>
      <c r="K46" s="218"/>
      <c r="M46" s="218"/>
      <c r="N46" s="218"/>
      <c r="O46" s="224"/>
      <c r="P46" s="218"/>
      <c r="Q46" s="218"/>
      <c r="R46" s="218"/>
      <c r="T46" s="218"/>
      <c r="U46" s="218"/>
      <c r="V46" s="219"/>
    </row>
    <row r="47" spans="1:22" ht="15" x14ac:dyDescent="0.2">
      <c r="A47" s="218" t="s">
        <v>130</v>
      </c>
      <c r="B47" s="229">
        <f>B41/B45</f>
        <v>0.31</v>
      </c>
      <c r="C47" s="229">
        <v>0.75800000000000001</v>
      </c>
      <c r="D47" s="1146">
        <v>0.45600000000000002</v>
      </c>
      <c r="E47" s="1146"/>
      <c r="F47" s="229">
        <v>0.61299999999999999</v>
      </c>
      <c r="G47" s="1146">
        <v>0.35599999999999998</v>
      </c>
      <c r="H47" s="1146"/>
      <c r="I47" s="229">
        <v>0</v>
      </c>
      <c r="J47" s="229">
        <v>0.55100000000000005</v>
      </c>
      <c r="K47" s="218" t="s">
        <v>164</v>
      </c>
      <c r="M47" s="218"/>
      <c r="N47" s="229">
        <f>N41/N45</f>
        <v>4.2999999999999997E-2</v>
      </c>
      <c r="O47" s="229">
        <v>7.5999999999999998E-2</v>
      </c>
      <c r="P47" s="1146">
        <v>4.1000000000000002E-2</v>
      </c>
      <c r="Q47" s="1146"/>
      <c r="R47" s="229">
        <v>6.4000000000000001E-2</v>
      </c>
      <c r="S47" s="1146">
        <v>1.9E-2</v>
      </c>
      <c r="T47" s="1146"/>
      <c r="U47" s="229">
        <v>0</v>
      </c>
      <c r="V47" s="229">
        <v>5.0999999999999997E-2</v>
      </c>
    </row>
    <row r="48" spans="1:22" x14ac:dyDescent="0.2">
      <c r="A48" s="38"/>
    </row>
    <row r="49" spans="1:1" ht="13.5" x14ac:dyDescent="0.2">
      <c r="A49" s="67"/>
    </row>
  </sheetData>
  <mergeCells count="163">
    <mergeCell ref="D47:E47"/>
    <mergeCell ref="G47:H47"/>
    <mergeCell ref="P47:Q47"/>
    <mergeCell ref="S47:T47"/>
    <mergeCell ref="D45:E45"/>
    <mergeCell ref="G45:H45"/>
    <mergeCell ref="P45:Q45"/>
    <mergeCell ref="S45:T45"/>
    <mergeCell ref="D41:E41"/>
    <mergeCell ref="G41:H41"/>
    <mergeCell ref="P41:Q41"/>
    <mergeCell ref="S41:T41"/>
    <mergeCell ref="D40:E40"/>
    <mergeCell ref="G40:H40"/>
    <mergeCell ref="P40:Q40"/>
    <mergeCell ref="S40:T40"/>
    <mergeCell ref="D43:E43"/>
    <mergeCell ref="G43:H43"/>
    <mergeCell ref="P43:Q43"/>
    <mergeCell ref="S43:T43"/>
    <mergeCell ref="D42:E42"/>
    <mergeCell ref="G42:H42"/>
    <mergeCell ref="P42:Q42"/>
    <mergeCell ref="S42:T42"/>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26:E26"/>
    <mergeCell ref="G26:H26"/>
    <mergeCell ref="P26:Q26"/>
    <mergeCell ref="S26:T26"/>
    <mergeCell ref="P23:Q23"/>
    <mergeCell ref="S23:T23"/>
    <mergeCell ref="D25:E25"/>
    <mergeCell ref="G25:H25"/>
    <mergeCell ref="P25:Q25"/>
    <mergeCell ref="S25:T25"/>
    <mergeCell ref="A15:D15"/>
    <mergeCell ref="E15:G15"/>
    <mergeCell ref="H15:J15"/>
    <mergeCell ref="C13:D13"/>
    <mergeCell ref="F13:G13"/>
    <mergeCell ref="I13:J13"/>
    <mergeCell ref="L13:M13"/>
    <mergeCell ref="D23:E23"/>
    <mergeCell ref="G23:H23"/>
    <mergeCell ref="D22:E22"/>
    <mergeCell ref="G22:H22"/>
    <mergeCell ref="P22:Q22"/>
    <mergeCell ref="S22:T22"/>
    <mergeCell ref="K15:M15"/>
    <mergeCell ref="O13:P13"/>
    <mergeCell ref="R13:S13"/>
    <mergeCell ref="N15:P15"/>
    <mergeCell ref="Q15:S15"/>
    <mergeCell ref="T15:V15"/>
    <mergeCell ref="U13:V13"/>
    <mergeCell ref="N14:P14"/>
    <mergeCell ref="Q14:S14"/>
    <mergeCell ref="B12:D12"/>
    <mergeCell ref="E12:G12"/>
    <mergeCell ref="H12:J12"/>
    <mergeCell ref="K12:M12"/>
    <mergeCell ref="N12:P12"/>
    <mergeCell ref="Q12:S12"/>
    <mergeCell ref="T14:V14"/>
    <mergeCell ref="B14:D14"/>
    <mergeCell ref="E14:G14"/>
    <mergeCell ref="H14:J14"/>
    <mergeCell ref="K14:M14"/>
    <mergeCell ref="T12:V12"/>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B6:D6"/>
    <mergeCell ref="E6:G6"/>
    <mergeCell ref="H6:J6"/>
    <mergeCell ref="K6:M6"/>
    <mergeCell ref="N6:P6"/>
    <mergeCell ref="Q6:S6"/>
    <mergeCell ref="T6:V6"/>
    <mergeCell ref="C5:D5"/>
    <mergeCell ref="F5:G5"/>
    <mergeCell ref="I5:J5"/>
    <mergeCell ref="L5:M5"/>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legacy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zoomScale="75" zoomScaleNormal="75" zoomScaleSheetLayoutView="75" workbookViewId="0">
      <selection activeCell="Y94" sqref="Y94"/>
    </sheetView>
  </sheetViews>
  <sheetFormatPr defaultRowHeight="15" x14ac:dyDescent="0.2"/>
  <cols>
    <col min="1" max="1" width="3.5703125" style="688" customWidth="1"/>
    <col min="2" max="2" width="1.140625" style="688" customWidth="1"/>
    <col min="3" max="3" width="39.42578125" style="688" customWidth="1"/>
    <col min="4" max="5" width="17.140625" style="688" customWidth="1"/>
    <col min="6" max="6" width="16.140625" style="688" customWidth="1"/>
    <col min="7" max="7" width="6" style="688" customWidth="1"/>
    <col min="8" max="8" width="16.140625" style="699" customWidth="1"/>
    <col min="9" max="9" width="6" style="699" customWidth="1"/>
    <col min="10" max="10" width="16.140625" style="699" customWidth="1"/>
    <col min="11" max="11" width="6.140625" style="688" customWidth="1"/>
    <col min="12" max="12" width="16.140625" style="688" customWidth="1"/>
    <col min="13" max="13" width="6" style="688" customWidth="1"/>
    <col min="14" max="14" width="16.140625" style="698" customWidth="1"/>
    <col min="15" max="16384" width="9.140625" style="688"/>
  </cols>
  <sheetData>
    <row r="1" spans="2:14" ht="16.5" customHeight="1" x14ac:dyDescent="0.25">
      <c r="C1" s="1128" t="s">
        <v>338</v>
      </c>
      <c r="D1" s="1128"/>
      <c r="E1" s="1128"/>
      <c r="F1" s="1128"/>
      <c r="G1" s="1128"/>
      <c r="H1" s="1128"/>
      <c r="I1" s="1128"/>
      <c r="J1" s="1128"/>
      <c r="K1" s="1128"/>
      <c r="L1" s="1128"/>
      <c r="M1" s="1128"/>
      <c r="N1" s="1128"/>
    </row>
    <row r="2" spans="2:14" s="684" customFormat="1" ht="16.5" customHeight="1" x14ac:dyDescent="0.25">
      <c r="C2" s="1129" t="s">
        <v>363</v>
      </c>
      <c r="D2" s="1129"/>
      <c r="E2" s="1129"/>
      <c r="F2" s="1129"/>
      <c r="G2" s="1129"/>
      <c r="H2" s="1129"/>
      <c r="I2" s="1129"/>
      <c r="J2" s="1129"/>
      <c r="K2" s="1129"/>
      <c r="L2" s="1129"/>
      <c r="M2" s="1129"/>
      <c r="N2" s="1129"/>
    </row>
    <row r="3" spans="2:14" s="684" customFormat="1" ht="12.75" customHeight="1" x14ac:dyDescent="0.25">
      <c r="D3" s="778"/>
    </row>
    <row r="4" spans="2:14" s="684" customFormat="1" ht="12.75" customHeight="1" x14ac:dyDescent="0.25">
      <c r="D4" s="778"/>
    </row>
    <row r="5" spans="2:14" s="684" customFormat="1" ht="22.5" customHeight="1" x14ac:dyDescent="0.25">
      <c r="D5" s="778"/>
      <c r="F5" s="1164" t="s">
        <v>531</v>
      </c>
      <c r="G5" s="1164"/>
      <c r="H5" s="1164"/>
      <c r="I5" s="1164"/>
      <c r="J5" s="1164"/>
      <c r="K5" s="1164"/>
      <c r="L5" s="1164"/>
      <c r="M5" s="1164"/>
      <c r="N5" s="1164"/>
    </row>
    <row r="6" spans="2:14" s="684" customFormat="1" ht="18.75" customHeight="1" x14ac:dyDescent="0.25">
      <c r="C6" s="687"/>
      <c r="D6" s="687"/>
      <c r="E6" s="685"/>
      <c r="F6" s="686" t="s">
        <v>259</v>
      </c>
      <c r="H6" s="686" t="s">
        <v>220</v>
      </c>
      <c r="J6" s="686" t="s">
        <v>208</v>
      </c>
      <c r="K6" s="686"/>
      <c r="L6" s="686" t="s">
        <v>213</v>
      </c>
      <c r="N6" s="686" t="s">
        <v>212</v>
      </c>
    </row>
    <row r="7" spans="2:14" s="687" customFormat="1" ht="18.75" customHeight="1" x14ac:dyDescent="0.25">
      <c r="E7" s="703"/>
      <c r="F7" s="686" t="s">
        <v>243</v>
      </c>
      <c r="H7" s="701" t="s">
        <v>195</v>
      </c>
      <c r="I7" s="694"/>
      <c r="J7" s="701" t="s">
        <v>209</v>
      </c>
      <c r="K7" s="701"/>
      <c r="L7" s="701" t="s">
        <v>324</v>
      </c>
      <c r="M7" s="694"/>
      <c r="N7" s="701" t="s">
        <v>370</v>
      </c>
    </row>
    <row r="8" spans="2:14" s="687" customFormat="1" ht="7.35" customHeight="1" x14ac:dyDescent="0.25">
      <c r="E8" s="686"/>
      <c r="F8" s="685"/>
      <c r="H8" s="701"/>
      <c r="J8" s="701"/>
      <c r="K8" s="701"/>
      <c r="L8" s="701"/>
      <c r="N8" s="701"/>
    </row>
    <row r="9" spans="2:14" s="687" customFormat="1" ht="15" customHeight="1" x14ac:dyDescent="0.25">
      <c r="B9" s="688"/>
      <c r="C9" s="687" t="s">
        <v>335</v>
      </c>
      <c r="H9" s="690"/>
      <c r="J9" s="690"/>
      <c r="K9" s="690"/>
      <c r="L9" s="690"/>
      <c r="N9" s="689"/>
    </row>
    <row r="10" spans="2:14" ht="15" customHeight="1" x14ac:dyDescent="0.2">
      <c r="B10" s="683"/>
      <c r="C10" s="789" t="s">
        <v>542</v>
      </c>
      <c r="D10" s="789"/>
      <c r="E10" s="790"/>
      <c r="F10" s="791">
        <v>31.9</v>
      </c>
      <c r="G10" s="788"/>
      <c r="H10" s="792">
        <v>33</v>
      </c>
      <c r="I10" s="793"/>
      <c r="J10" s="792">
        <v>0</v>
      </c>
      <c r="K10" s="793"/>
      <c r="L10" s="792">
        <v>0.7</v>
      </c>
      <c r="M10" s="793"/>
      <c r="N10" s="794" t="s">
        <v>302</v>
      </c>
    </row>
    <row r="11" spans="2:14" ht="15" customHeight="1" x14ac:dyDescent="0.2">
      <c r="B11" s="683"/>
      <c r="C11" s="789" t="s">
        <v>543</v>
      </c>
      <c r="D11" s="789"/>
      <c r="E11" s="795"/>
      <c r="F11" s="791">
        <v>18.399999999999999</v>
      </c>
      <c r="G11" s="791"/>
      <c r="H11" s="791">
        <v>18.899999999999999</v>
      </c>
      <c r="I11" s="791"/>
      <c r="J11" s="791">
        <v>0.1</v>
      </c>
      <c r="K11" s="791"/>
      <c r="L11" s="791">
        <v>0.3</v>
      </c>
      <c r="M11" s="796"/>
      <c r="N11" s="794" t="s">
        <v>303</v>
      </c>
    </row>
    <row r="12" spans="2:14" ht="15" customHeight="1" x14ac:dyDescent="0.2">
      <c r="B12" s="683"/>
      <c r="C12" s="789" t="s">
        <v>544</v>
      </c>
      <c r="D12" s="789"/>
      <c r="E12" s="795"/>
      <c r="F12" s="791">
        <v>14.2</v>
      </c>
      <c r="G12" s="791"/>
      <c r="H12" s="791">
        <v>14.6</v>
      </c>
      <c r="I12" s="791"/>
      <c r="J12" s="791">
        <v>0.1</v>
      </c>
      <c r="K12" s="791"/>
      <c r="L12" s="791">
        <v>0.2</v>
      </c>
      <c r="M12" s="796"/>
      <c r="N12" s="794" t="s">
        <v>538</v>
      </c>
    </row>
    <row r="13" spans="2:14" ht="15" customHeight="1" x14ac:dyDescent="0.2">
      <c r="B13" s="683"/>
      <c r="C13" s="789" t="s">
        <v>545</v>
      </c>
      <c r="D13" s="789"/>
      <c r="E13" s="795"/>
      <c r="F13" s="791">
        <v>13.9</v>
      </c>
      <c r="G13" s="791"/>
      <c r="H13" s="791">
        <v>14.1</v>
      </c>
      <c r="I13" s="791"/>
      <c r="J13" s="791">
        <v>0.1</v>
      </c>
      <c r="K13" s="791"/>
      <c r="L13" s="791">
        <v>0.1</v>
      </c>
      <c r="M13" s="796"/>
      <c r="N13" s="794" t="s">
        <v>214</v>
      </c>
    </row>
    <row r="14" spans="2:14" ht="15" customHeight="1" x14ac:dyDescent="0.2">
      <c r="B14" s="683"/>
      <c r="C14" s="789" t="s">
        <v>565</v>
      </c>
      <c r="D14" s="789"/>
      <c r="E14" s="795"/>
      <c r="F14" s="791">
        <v>12.6</v>
      </c>
      <c r="G14" s="791"/>
      <c r="H14" s="791">
        <v>12.8</v>
      </c>
      <c r="I14" s="791"/>
      <c r="J14" s="791">
        <v>0</v>
      </c>
      <c r="K14" s="791"/>
      <c r="L14" s="791">
        <v>0</v>
      </c>
      <c r="M14" s="796"/>
      <c r="N14" s="794" t="s">
        <v>214</v>
      </c>
    </row>
    <row r="15" spans="2:14" ht="15" customHeight="1" x14ac:dyDescent="0.2">
      <c r="B15" s="683"/>
      <c r="C15" s="789" t="s">
        <v>546</v>
      </c>
      <c r="D15" s="789"/>
      <c r="E15" s="795"/>
      <c r="F15" s="791">
        <v>12.1</v>
      </c>
      <c r="G15" s="791"/>
      <c r="H15" s="791">
        <v>12.6</v>
      </c>
      <c r="I15" s="791"/>
      <c r="J15" s="791">
        <v>0.1</v>
      </c>
      <c r="K15" s="791"/>
      <c r="L15" s="791">
        <v>0.1</v>
      </c>
      <c r="M15" s="796"/>
      <c r="N15" s="794" t="s">
        <v>539</v>
      </c>
    </row>
    <row r="16" spans="2:14" ht="15" customHeight="1" x14ac:dyDescent="0.2">
      <c r="B16" s="683"/>
      <c r="C16" s="789" t="s">
        <v>547</v>
      </c>
      <c r="D16" s="789"/>
      <c r="E16" s="795"/>
      <c r="F16" s="791">
        <v>11.8</v>
      </c>
      <c r="G16" s="791"/>
      <c r="H16" s="791">
        <v>12</v>
      </c>
      <c r="I16" s="791"/>
      <c r="J16" s="791">
        <v>0</v>
      </c>
      <c r="K16" s="791"/>
      <c r="L16" s="791">
        <v>0.1</v>
      </c>
      <c r="M16" s="796"/>
      <c r="N16" s="794" t="s">
        <v>214</v>
      </c>
    </row>
    <row r="17" spans="2:14" ht="15" customHeight="1" x14ac:dyDescent="0.2">
      <c r="B17" s="683"/>
      <c r="C17" s="789" t="s">
        <v>548</v>
      </c>
      <c r="D17" s="789"/>
      <c r="E17" s="795"/>
      <c r="F17" s="791">
        <v>10.9</v>
      </c>
      <c r="G17" s="791"/>
      <c r="H17" s="791">
        <v>11.1</v>
      </c>
      <c r="I17" s="791"/>
      <c r="J17" s="791">
        <v>0.1</v>
      </c>
      <c r="K17" s="791"/>
      <c r="L17" s="791">
        <v>0.1</v>
      </c>
      <c r="M17" s="796"/>
      <c r="N17" s="794" t="s">
        <v>214</v>
      </c>
    </row>
    <row r="18" spans="2:14" ht="15" customHeight="1" x14ac:dyDescent="0.2">
      <c r="B18" s="683"/>
      <c r="C18" s="789" t="s">
        <v>549</v>
      </c>
      <c r="D18" s="789"/>
      <c r="E18" s="795"/>
      <c r="F18" s="791">
        <v>9.9</v>
      </c>
      <c r="G18" s="791"/>
      <c r="H18" s="791">
        <v>10.4</v>
      </c>
      <c r="I18" s="791"/>
      <c r="J18" s="791">
        <v>0.1</v>
      </c>
      <c r="K18" s="791"/>
      <c r="L18" s="791">
        <v>0.2</v>
      </c>
      <c r="M18" s="796"/>
      <c r="N18" s="794" t="s">
        <v>289</v>
      </c>
    </row>
    <row r="19" spans="2:14" ht="15" customHeight="1" x14ac:dyDescent="0.2">
      <c r="B19" s="683"/>
      <c r="C19" s="789" t="s">
        <v>551</v>
      </c>
      <c r="D19" s="789"/>
      <c r="E19" s="795"/>
      <c r="F19" s="791">
        <v>9.6999999999999993</v>
      </c>
      <c r="G19" s="791"/>
      <c r="H19" s="791">
        <v>10</v>
      </c>
      <c r="I19" s="791"/>
      <c r="J19" s="791">
        <v>0.1</v>
      </c>
      <c r="K19" s="791"/>
      <c r="L19" s="791">
        <v>0.1</v>
      </c>
      <c r="M19" s="796"/>
      <c r="N19" s="794" t="s">
        <v>539</v>
      </c>
    </row>
    <row r="20" spans="2:14" ht="15" customHeight="1" x14ac:dyDescent="0.2">
      <c r="C20" s="789" t="s">
        <v>552</v>
      </c>
      <c r="D20" s="789"/>
      <c r="E20" s="795"/>
      <c r="F20" s="791">
        <v>9.6</v>
      </c>
      <c r="G20" s="791"/>
      <c r="H20" s="791">
        <v>9.8000000000000007</v>
      </c>
      <c r="I20" s="791"/>
      <c r="J20" s="791">
        <v>0</v>
      </c>
      <c r="K20" s="791"/>
      <c r="L20" s="791">
        <v>0.1</v>
      </c>
      <c r="M20" s="796"/>
      <c r="N20" s="794" t="s">
        <v>300</v>
      </c>
    </row>
    <row r="21" spans="2:14" ht="15" customHeight="1" x14ac:dyDescent="0.2">
      <c r="C21" s="789" t="s">
        <v>550</v>
      </c>
      <c r="D21" s="789"/>
      <c r="E21" s="795"/>
      <c r="F21" s="791">
        <v>8.9</v>
      </c>
      <c r="G21" s="791"/>
      <c r="H21" s="791">
        <v>9.8000000000000007</v>
      </c>
      <c r="I21" s="791"/>
      <c r="J21" s="791">
        <v>0.1</v>
      </c>
      <c r="K21" s="791"/>
      <c r="L21" s="791">
        <v>0.2</v>
      </c>
      <c r="M21" s="796"/>
      <c r="N21" s="794" t="s">
        <v>302</v>
      </c>
    </row>
    <row r="22" spans="2:14" ht="15" customHeight="1" x14ac:dyDescent="0.2">
      <c r="C22" s="789" t="s">
        <v>553</v>
      </c>
      <c r="D22" s="789"/>
      <c r="E22" s="795"/>
      <c r="F22" s="791">
        <v>8.8000000000000007</v>
      </c>
      <c r="G22" s="791"/>
      <c r="H22" s="791">
        <v>9.1999999999999993</v>
      </c>
      <c r="I22" s="791"/>
      <c r="J22" s="791">
        <v>0.1</v>
      </c>
      <c r="K22" s="791"/>
      <c r="L22" s="791">
        <v>0.2</v>
      </c>
      <c r="M22" s="796"/>
      <c r="N22" s="794" t="s">
        <v>289</v>
      </c>
    </row>
    <row r="23" spans="2:14" ht="15" customHeight="1" x14ac:dyDescent="0.2">
      <c r="C23" s="789" t="s">
        <v>554</v>
      </c>
      <c r="D23" s="789"/>
      <c r="E23" s="795"/>
      <c r="F23" s="791">
        <v>8.4</v>
      </c>
      <c r="G23" s="791"/>
      <c r="H23" s="791">
        <v>8.6</v>
      </c>
      <c r="I23" s="791"/>
      <c r="J23" s="791">
        <v>0</v>
      </c>
      <c r="K23" s="791"/>
      <c r="L23" s="791">
        <v>0.1</v>
      </c>
      <c r="M23" s="796"/>
      <c r="N23" s="794" t="s">
        <v>214</v>
      </c>
    </row>
    <row r="24" spans="2:14" ht="15" customHeight="1" x14ac:dyDescent="0.2">
      <c r="C24" s="789" t="s">
        <v>556</v>
      </c>
      <c r="D24" s="789"/>
      <c r="E24" s="795"/>
      <c r="F24" s="791">
        <v>8.4</v>
      </c>
      <c r="G24" s="791"/>
      <c r="H24" s="791">
        <v>8.5</v>
      </c>
      <c r="I24" s="791"/>
      <c r="J24" s="791">
        <v>0.1</v>
      </c>
      <c r="K24" s="791"/>
      <c r="L24" s="791">
        <v>0.1</v>
      </c>
      <c r="M24" s="796"/>
      <c r="N24" s="794" t="s">
        <v>302</v>
      </c>
    </row>
    <row r="25" spans="2:14" ht="15" customHeight="1" x14ac:dyDescent="0.2">
      <c r="C25" s="789" t="s">
        <v>571</v>
      </c>
      <c r="D25" s="789"/>
      <c r="E25" s="795"/>
      <c r="F25" s="791">
        <v>8.4</v>
      </c>
      <c r="G25" s="791"/>
      <c r="H25" s="791">
        <v>8.5</v>
      </c>
      <c r="I25" s="791"/>
      <c r="J25" s="791">
        <v>0</v>
      </c>
      <c r="K25" s="791"/>
      <c r="L25" s="791">
        <v>0</v>
      </c>
      <c r="M25" s="796"/>
      <c r="N25" s="794" t="s">
        <v>539</v>
      </c>
    </row>
    <row r="26" spans="2:14" ht="15" customHeight="1" x14ac:dyDescent="0.2">
      <c r="C26" s="789" t="s">
        <v>557</v>
      </c>
      <c r="D26" s="789"/>
      <c r="E26" s="795"/>
      <c r="F26" s="791">
        <v>7.7</v>
      </c>
      <c r="G26" s="791"/>
      <c r="H26" s="791">
        <v>8.3000000000000007</v>
      </c>
      <c r="I26" s="791"/>
      <c r="J26" s="791">
        <v>0.1</v>
      </c>
      <c r="K26" s="791"/>
      <c r="L26" s="791">
        <v>0.2</v>
      </c>
      <c r="M26" s="796"/>
      <c r="N26" s="794" t="s">
        <v>302</v>
      </c>
    </row>
    <row r="27" spans="2:14" ht="15" customHeight="1" x14ac:dyDescent="0.2">
      <c r="C27" s="789" t="s">
        <v>555</v>
      </c>
      <c r="D27" s="789"/>
      <c r="E27" s="795"/>
      <c r="F27" s="791">
        <v>8.1999999999999993</v>
      </c>
      <c r="G27" s="791"/>
      <c r="H27" s="791">
        <v>8.1999999999999993</v>
      </c>
      <c r="I27" s="791"/>
      <c r="J27" s="791">
        <v>0</v>
      </c>
      <c r="K27" s="791"/>
      <c r="L27" s="791">
        <v>0</v>
      </c>
      <c r="M27" s="796"/>
      <c r="N27" s="794" t="s">
        <v>214</v>
      </c>
    </row>
    <row r="28" spans="2:14" ht="15" customHeight="1" x14ac:dyDescent="0.2">
      <c r="C28" s="789" t="s">
        <v>558</v>
      </c>
      <c r="D28" s="789"/>
      <c r="E28" s="795"/>
      <c r="F28" s="791">
        <v>8.1</v>
      </c>
      <c r="G28" s="791"/>
      <c r="H28" s="791">
        <v>8.1999999999999993</v>
      </c>
      <c r="I28" s="791"/>
      <c r="J28" s="791">
        <v>0</v>
      </c>
      <c r="K28" s="791"/>
      <c r="L28" s="791">
        <v>0.1</v>
      </c>
      <c r="M28" s="796"/>
      <c r="N28" s="794" t="s">
        <v>289</v>
      </c>
    </row>
    <row r="29" spans="2:14" ht="15" customHeight="1" x14ac:dyDescent="0.2">
      <c r="C29" s="789" t="s">
        <v>566</v>
      </c>
      <c r="D29" s="789"/>
      <c r="E29" s="795"/>
      <c r="F29" s="791">
        <v>7.4</v>
      </c>
      <c r="G29" s="791"/>
      <c r="H29" s="791">
        <v>7.8</v>
      </c>
      <c r="I29" s="791"/>
      <c r="J29" s="791">
        <v>0.1</v>
      </c>
      <c r="K29" s="791"/>
      <c r="L29" s="791">
        <v>0.1</v>
      </c>
      <c r="M29" s="796"/>
      <c r="N29" s="794" t="s">
        <v>305</v>
      </c>
    </row>
    <row r="30" spans="2:14" ht="15" customHeight="1" thickBot="1" x14ac:dyDescent="0.25">
      <c r="C30" s="683"/>
      <c r="D30" s="683"/>
      <c r="E30" s="691"/>
      <c r="F30" s="744"/>
      <c r="G30" s="683"/>
      <c r="H30" s="706">
        <v>236.4</v>
      </c>
      <c r="I30" s="693"/>
      <c r="J30" s="706">
        <v>1.2</v>
      </c>
      <c r="K30" s="697"/>
      <c r="L30" s="706">
        <v>3</v>
      </c>
      <c r="M30" s="693"/>
      <c r="N30" s="707" t="s">
        <v>289</v>
      </c>
    </row>
    <row r="31" spans="2:14" ht="15" customHeight="1" x14ac:dyDescent="0.2">
      <c r="C31" s="683"/>
      <c r="D31" s="683"/>
      <c r="E31" s="691"/>
      <c r="F31" s="744"/>
      <c r="G31" s="683"/>
      <c r="H31" s="697"/>
      <c r="I31" s="693"/>
      <c r="K31" s="697"/>
      <c r="L31" s="697"/>
      <c r="M31" s="693"/>
      <c r="N31" s="693"/>
    </row>
    <row r="32" spans="2:14" s="687" customFormat="1" ht="15" customHeight="1" x14ac:dyDescent="0.25">
      <c r="C32" s="687" t="s">
        <v>517</v>
      </c>
      <c r="K32" s="690"/>
    </row>
    <row r="33" spans="2:14" s="687" customFormat="1" ht="15" customHeight="1" thickBot="1" x14ac:dyDescent="0.3">
      <c r="H33" s="775">
        <v>0.32700000000000001</v>
      </c>
      <c r="K33" s="690"/>
      <c r="L33" s="690"/>
    </row>
    <row r="34" spans="2:14" s="687" customFormat="1" ht="15" customHeight="1" x14ac:dyDescent="0.25">
      <c r="H34" s="695"/>
      <c r="K34" s="690"/>
      <c r="L34" s="690"/>
    </row>
    <row r="35" spans="2:14" s="687" customFormat="1" ht="15" customHeight="1" x14ac:dyDescent="0.25">
      <c r="H35" s="695"/>
      <c r="K35" s="690"/>
      <c r="L35" s="690"/>
    </row>
    <row r="36" spans="2:14" s="776" customFormat="1" ht="22.5" customHeight="1" x14ac:dyDescent="0.25">
      <c r="D36" s="778"/>
      <c r="F36" s="1164" t="s">
        <v>531</v>
      </c>
      <c r="G36" s="1164"/>
      <c r="H36" s="1164"/>
      <c r="I36" s="1164"/>
      <c r="J36" s="1164"/>
      <c r="K36" s="1164"/>
      <c r="L36" s="1164"/>
      <c r="M36" s="1164"/>
      <c r="N36" s="1164"/>
    </row>
    <row r="37" spans="2:14" ht="15.75" x14ac:dyDescent="0.25">
      <c r="B37" s="687"/>
      <c r="C37" s="771"/>
      <c r="D37" s="771"/>
      <c r="G37" s="771"/>
      <c r="I37" s="998"/>
      <c r="J37" s="998"/>
      <c r="L37" s="996"/>
      <c r="N37" s="777"/>
    </row>
    <row r="38" spans="2:14" s="787" customFormat="1" ht="15.75" x14ac:dyDescent="0.25">
      <c r="B38" s="687"/>
      <c r="C38" s="771"/>
      <c r="D38" s="771"/>
      <c r="G38" s="771"/>
      <c r="H38" s="699"/>
      <c r="I38" s="999"/>
      <c r="J38" s="999"/>
      <c r="L38" s="997"/>
      <c r="N38" s="777" t="s">
        <v>353</v>
      </c>
    </row>
    <row r="39" spans="2:14" ht="15.75" x14ac:dyDescent="0.25">
      <c r="B39" s="687"/>
      <c r="C39" s="687"/>
      <c r="D39" s="687"/>
      <c r="G39" s="687"/>
      <c r="H39" s="777" t="s">
        <v>353</v>
      </c>
      <c r="I39" s="999"/>
      <c r="J39" s="999"/>
      <c r="L39" s="997"/>
      <c r="N39" s="777" t="s">
        <v>354</v>
      </c>
    </row>
    <row r="40" spans="2:14" ht="18.75" x14ac:dyDescent="0.25">
      <c r="B40" s="687"/>
      <c r="F40" s="777" t="s">
        <v>352</v>
      </c>
      <c r="G40" s="687"/>
      <c r="H40" s="777" t="s">
        <v>355</v>
      </c>
      <c r="I40" s="1000"/>
      <c r="J40" s="777" t="s">
        <v>474</v>
      </c>
      <c r="L40" s="997"/>
      <c r="N40" s="777" t="s">
        <v>356</v>
      </c>
    </row>
    <row r="41" spans="2:14" ht="15.75" x14ac:dyDescent="0.25">
      <c r="B41" s="687"/>
      <c r="C41" s="687" t="s">
        <v>366</v>
      </c>
      <c r="D41" s="687"/>
      <c r="G41" s="687"/>
      <c r="H41" s="687"/>
      <c r="I41" s="687"/>
      <c r="J41" s="687"/>
      <c r="N41" s="777"/>
    </row>
    <row r="42" spans="2:14" x14ac:dyDescent="0.2">
      <c r="C42" s="789" t="s">
        <v>344</v>
      </c>
      <c r="D42" s="789"/>
      <c r="E42" s="787"/>
      <c r="F42" s="1054">
        <v>125.8</v>
      </c>
      <c r="G42" s="798"/>
      <c r="H42" s="797">
        <v>370.6</v>
      </c>
      <c r="I42" s="798"/>
      <c r="J42" s="797">
        <v>496.4</v>
      </c>
      <c r="K42" s="787"/>
      <c r="M42" s="787"/>
      <c r="N42" s="623">
        <v>0</v>
      </c>
    </row>
    <row r="43" spans="2:14" x14ac:dyDescent="0.2">
      <c r="C43" s="789" t="s">
        <v>320</v>
      </c>
      <c r="D43" s="789"/>
      <c r="E43" s="787"/>
      <c r="F43" s="1053">
        <v>50.4</v>
      </c>
      <c r="G43" s="798"/>
      <c r="H43" s="799">
        <v>18.5</v>
      </c>
      <c r="I43" s="799"/>
      <c r="J43" s="799">
        <v>68.900000000000006</v>
      </c>
      <c r="K43" s="787"/>
      <c r="M43" s="787"/>
      <c r="N43" s="799">
        <v>34.700000000000003</v>
      </c>
    </row>
    <row r="44" spans="2:14" x14ac:dyDescent="0.2">
      <c r="C44" s="789" t="s">
        <v>313</v>
      </c>
      <c r="D44" s="789"/>
      <c r="E44" s="787"/>
      <c r="F44" s="799">
        <v>42</v>
      </c>
      <c r="G44" s="798"/>
      <c r="H44" s="799">
        <v>40.1</v>
      </c>
      <c r="I44" s="799"/>
      <c r="J44" s="799">
        <v>82.1</v>
      </c>
      <c r="K44" s="787"/>
      <c r="M44" s="787"/>
      <c r="N44" s="799">
        <v>0.4</v>
      </c>
    </row>
    <row r="45" spans="2:14" x14ac:dyDescent="0.2">
      <c r="C45" s="789" t="s">
        <v>312</v>
      </c>
      <c r="D45" s="789"/>
      <c r="E45" s="787"/>
      <c r="F45" s="799">
        <v>28.7</v>
      </c>
      <c r="G45" s="798"/>
      <c r="H45" s="799">
        <v>7.4</v>
      </c>
      <c r="I45" s="799"/>
      <c r="J45" s="799">
        <v>36.1</v>
      </c>
      <c r="K45" s="787"/>
      <c r="M45" s="787"/>
      <c r="N45" s="799">
        <v>10.9</v>
      </c>
    </row>
    <row r="46" spans="2:14" x14ac:dyDescent="0.2">
      <c r="C46" s="789" t="s">
        <v>345</v>
      </c>
      <c r="D46" s="789"/>
      <c r="E46" s="787"/>
      <c r="F46" s="799">
        <v>15.3</v>
      </c>
      <c r="G46" s="798"/>
      <c r="H46" s="799">
        <v>15.8</v>
      </c>
      <c r="I46" s="799"/>
      <c r="J46" s="799">
        <v>31.1</v>
      </c>
      <c r="K46" s="787"/>
      <c r="M46" s="787"/>
      <c r="N46" s="799">
        <v>5.0999999999999996</v>
      </c>
    </row>
    <row r="47" spans="2:14" x14ac:dyDescent="0.2">
      <c r="C47" s="789" t="s">
        <v>314</v>
      </c>
      <c r="D47" s="789"/>
      <c r="E47" s="787"/>
      <c r="F47" s="799">
        <v>18</v>
      </c>
      <c r="G47" s="798"/>
      <c r="H47" s="799">
        <v>11.1</v>
      </c>
      <c r="I47" s="799"/>
      <c r="J47" s="799">
        <v>29.1</v>
      </c>
      <c r="K47" s="787"/>
      <c r="M47" s="787"/>
      <c r="N47" s="799">
        <v>6.9</v>
      </c>
    </row>
    <row r="48" spans="2:14" x14ac:dyDescent="0.2">
      <c r="C48" s="789" t="s">
        <v>347</v>
      </c>
      <c r="D48" s="789"/>
      <c r="E48" s="787"/>
      <c r="F48" s="799">
        <v>2.8</v>
      </c>
      <c r="G48" s="798"/>
      <c r="H48" s="799">
        <v>16.2</v>
      </c>
      <c r="I48" s="799"/>
      <c r="J48" s="799">
        <v>19</v>
      </c>
      <c r="K48" s="787"/>
      <c r="M48" s="787"/>
      <c r="N48" s="799">
        <v>15.6</v>
      </c>
    </row>
    <row r="49" spans="3:14" x14ac:dyDescent="0.2">
      <c r="C49" s="789" t="s">
        <v>328</v>
      </c>
      <c r="D49" s="789"/>
      <c r="E49" s="787"/>
      <c r="F49" s="799">
        <v>18</v>
      </c>
      <c r="G49" s="798"/>
      <c r="H49" s="799">
        <v>0.8</v>
      </c>
      <c r="I49" s="799"/>
      <c r="J49" s="799">
        <v>18.8</v>
      </c>
      <c r="K49" s="787"/>
      <c r="M49" s="787"/>
      <c r="N49" s="799">
        <v>2</v>
      </c>
    </row>
    <row r="50" spans="3:14" x14ac:dyDescent="0.2">
      <c r="C50" s="789" t="s">
        <v>346</v>
      </c>
      <c r="D50" s="789"/>
      <c r="E50" s="787"/>
      <c r="F50" s="799">
        <v>15.2</v>
      </c>
      <c r="G50" s="798"/>
      <c r="H50" s="799">
        <v>2.8</v>
      </c>
      <c r="I50" s="799"/>
      <c r="J50" s="799">
        <v>18</v>
      </c>
      <c r="K50" s="787"/>
      <c r="M50" s="787"/>
      <c r="N50" s="623">
        <v>0</v>
      </c>
    </row>
    <row r="51" spans="3:14" x14ac:dyDescent="0.2">
      <c r="C51" s="789" t="s">
        <v>319</v>
      </c>
      <c r="D51" s="789"/>
      <c r="E51" s="787"/>
      <c r="F51" s="799">
        <v>15</v>
      </c>
      <c r="G51" s="798"/>
      <c r="H51" s="623">
        <v>0</v>
      </c>
      <c r="I51" s="799"/>
      <c r="J51" s="799">
        <v>15</v>
      </c>
      <c r="K51" s="787"/>
      <c r="M51" s="787"/>
      <c r="N51" s="799">
        <v>1.3</v>
      </c>
    </row>
    <row r="52" spans="3:14" x14ac:dyDescent="0.2">
      <c r="C52" s="789" t="s">
        <v>350</v>
      </c>
      <c r="D52" s="789"/>
      <c r="E52" s="787"/>
      <c r="F52" s="799">
        <v>8</v>
      </c>
      <c r="G52" s="798"/>
      <c r="H52" s="799">
        <v>7.6</v>
      </c>
      <c r="I52" s="799"/>
      <c r="J52" s="799">
        <v>15.6</v>
      </c>
      <c r="K52" s="787"/>
      <c r="M52" s="787"/>
      <c r="N52" s="623">
        <v>0</v>
      </c>
    </row>
    <row r="53" spans="3:14" x14ac:dyDescent="0.2">
      <c r="C53" s="789" t="s">
        <v>373</v>
      </c>
      <c r="D53" s="789"/>
      <c r="E53" s="787"/>
      <c r="F53" s="799">
        <v>6.3</v>
      </c>
      <c r="G53" s="798"/>
      <c r="H53" s="623">
        <v>0</v>
      </c>
      <c r="I53" s="799"/>
      <c r="J53" s="799">
        <v>6.3</v>
      </c>
      <c r="K53" s="787"/>
      <c r="M53" s="787"/>
      <c r="N53" s="799">
        <v>0</v>
      </c>
    </row>
    <row r="54" spans="3:14" x14ac:dyDescent="0.2">
      <c r="C54" s="789" t="s">
        <v>349</v>
      </c>
      <c r="D54" s="789"/>
      <c r="E54" s="787"/>
      <c r="F54" s="623">
        <v>0</v>
      </c>
      <c r="G54" s="798"/>
      <c r="H54" s="799">
        <v>5.7</v>
      </c>
      <c r="I54" s="799"/>
      <c r="J54" s="799">
        <v>5.7</v>
      </c>
      <c r="K54" s="787"/>
      <c r="M54" s="787"/>
      <c r="N54" s="623">
        <v>0</v>
      </c>
    </row>
    <row r="55" spans="3:14" x14ac:dyDescent="0.2">
      <c r="C55" s="789" t="s">
        <v>341</v>
      </c>
      <c r="D55" s="789"/>
      <c r="E55" s="787"/>
      <c r="F55" s="623">
        <v>0</v>
      </c>
      <c r="G55" s="798"/>
      <c r="H55" s="799">
        <v>4.5</v>
      </c>
      <c r="I55" s="799"/>
      <c r="J55" s="799">
        <v>4.5</v>
      </c>
      <c r="K55" s="787"/>
      <c r="M55" s="787"/>
      <c r="N55" s="623">
        <v>0</v>
      </c>
    </row>
    <row r="56" spans="3:14" x14ac:dyDescent="0.2">
      <c r="C56" s="789" t="s">
        <v>348</v>
      </c>
      <c r="D56" s="789"/>
      <c r="E56" s="787"/>
      <c r="F56" s="799">
        <v>0</v>
      </c>
      <c r="G56" s="798"/>
      <c r="H56" s="799">
        <v>3.4</v>
      </c>
      <c r="I56" s="799"/>
      <c r="J56" s="799">
        <v>3.4</v>
      </c>
      <c r="K56" s="787"/>
      <c r="M56" s="787"/>
      <c r="N56" s="623">
        <v>0</v>
      </c>
    </row>
    <row r="57" spans="3:14" x14ac:dyDescent="0.2">
      <c r="C57" s="789" t="s">
        <v>342</v>
      </c>
      <c r="D57" s="789"/>
      <c r="E57" s="787"/>
      <c r="F57" s="623">
        <v>0</v>
      </c>
      <c r="G57" s="798"/>
      <c r="H57" s="799">
        <v>3.2</v>
      </c>
      <c r="I57" s="799"/>
      <c r="J57" s="799">
        <v>3.2</v>
      </c>
      <c r="K57" s="787"/>
      <c r="M57" s="787"/>
      <c r="N57" s="623">
        <v>0</v>
      </c>
    </row>
    <row r="58" spans="3:14" x14ac:dyDescent="0.2">
      <c r="C58" s="789" t="s">
        <v>561</v>
      </c>
      <c r="D58" s="789"/>
      <c r="E58" s="787"/>
      <c r="F58" s="623">
        <v>0</v>
      </c>
      <c r="G58" s="798"/>
      <c r="H58" s="623">
        <v>0</v>
      </c>
      <c r="I58" s="799"/>
      <c r="J58" s="799">
        <v>0</v>
      </c>
      <c r="K58" s="787"/>
      <c r="M58" s="787"/>
      <c r="N58" s="799">
        <v>3.2</v>
      </c>
    </row>
    <row r="59" spans="3:14" x14ac:dyDescent="0.2">
      <c r="C59" s="789" t="s">
        <v>393</v>
      </c>
      <c r="D59" s="789"/>
      <c r="E59" s="787"/>
      <c r="F59" s="623">
        <v>0</v>
      </c>
      <c r="G59" s="798"/>
      <c r="H59" s="799">
        <v>3.1</v>
      </c>
      <c r="I59" s="799"/>
      <c r="J59" s="799">
        <v>3.1</v>
      </c>
      <c r="K59" s="787"/>
      <c r="M59" s="787"/>
      <c r="N59" s="623">
        <v>0</v>
      </c>
    </row>
    <row r="60" spans="3:14" x14ac:dyDescent="0.2">
      <c r="C60" s="789" t="s">
        <v>541</v>
      </c>
      <c r="D60" s="789"/>
      <c r="E60" s="787"/>
      <c r="F60" s="623">
        <v>0</v>
      </c>
      <c r="G60" s="798"/>
      <c r="H60" s="799">
        <v>1.7</v>
      </c>
      <c r="I60" s="799"/>
      <c r="J60" s="799">
        <v>1.7</v>
      </c>
      <c r="K60" s="787"/>
      <c r="M60" s="787"/>
      <c r="N60" s="623">
        <v>0</v>
      </c>
    </row>
    <row r="61" spans="3:14" s="787" customFormat="1" x14ac:dyDescent="0.2">
      <c r="C61" s="789" t="s">
        <v>343</v>
      </c>
      <c r="D61" s="789"/>
      <c r="F61" s="623">
        <v>0</v>
      </c>
      <c r="G61" s="798"/>
      <c r="H61" s="799">
        <v>1.2</v>
      </c>
      <c r="I61" s="799"/>
      <c r="J61" s="799">
        <v>1.2</v>
      </c>
      <c r="N61" s="623">
        <v>0</v>
      </c>
    </row>
    <row r="62" spans="3:14" s="787" customFormat="1" x14ac:dyDescent="0.2">
      <c r="C62" s="789" t="s">
        <v>562</v>
      </c>
      <c r="D62" s="789"/>
      <c r="F62" s="623">
        <v>0</v>
      </c>
      <c r="G62" s="798"/>
      <c r="H62" s="623">
        <v>0</v>
      </c>
      <c r="I62" s="799"/>
      <c r="J62" s="799">
        <v>0</v>
      </c>
      <c r="N62" s="799">
        <v>0.4</v>
      </c>
    </row>
    <row r="63" spans="3:14" s="787" customFormat="1" x14ac:dyDescent="0.2">
      <c r="C63" s="789" t="s">
        <v>448</v>
      </c>
      <c r="D63" s="789"/>
      <c r="F63" s="799">
        <v>0.4</v>
      </c>
      <c r="G63" s="798"/>
      <c r="H63" s="623">
        <v>0</v>
      </c>
      <c r="I63" s="799"/>
      <c r="J63" s="799">
        <v>0.4</v>
      </c>
      <c r="N63" s="623">
        <v>0</v>
      </c>
    </row>
    <row r="64" spans="3:14" s="787" customFormat="1" x14ac:dyDescent="0.2">
      <c r="C64" s="789" t="s">
        <v>357</v>
      </c>
      <c r="D64" s="789"/>
      <c r="F64" s="805">
        <v>1.3</v>
      </c>
      <c r="G64" s="798"/>
      <c r="H64" s="799">
        <v>3.5</v>
      </c>
      <c r="I64" s="799"/>
      <c r="J64" s="799">
        <v>4.8</v>
      </c>
      <c r="N64" s="623">
        <v>0</v>
      </c>
    </row>
    <row r="65" spans="2:14" s="787" customFormat="1" x14ac:dyDescent="0.2">
      <c r="C65" s="789" t="s">
        <v>358</v>
      </c>
      <c r="D65" s="789"/>
      <c r="F65" s="623">
        <v>0</v>
      </c>
      <c r="G65" s="798"/>
      <c r="H65" s="623">
        <v>0</v>
      </c>
      <c r="I65" s="799"/>
      <c r="J65" s="799">
        <v>0</v>
      </c>
      <c r="N65" s="799">
        <v>4.0999999999999996</v>
      </c>
    </row>
    <row r="66" spans="2:14" x14ac:dyDescent="0.2">
      <c r="C66" s="789" t="s">
        <v>359</v>
      </c>
      <c r="D66" s="789"/>
      <c r="E66" s="787"/>
      <c r="F66" s="623">
        <v>0</v>
      </c>
      <c r="G66" s="798"/>
      <c r="H66" s="623">
        <v>0</v>
      </c>
      <c r="I66" s="799"/>
      <c r="J66" s="799">
        <v>0</v>
      </c>
      <c r="K66" s="787"/>
      <c r="M66" s="787"/>
      <c r="N66" s="799">
        <v>15.7</v>
      </c>
    </row>
    <row r="67" spans="2:14" ht="15.75" thickBot="1" x14ac:dyDescent="0.25">
      <c r="B67" s="772"/>
      <c r="D67" s="770"/>
      <c r="F67" s="773">
        <v>347.2</v>
      </c>
      <c r="G67" s="770"/>
      <c r="H67" s="773">
        <v>517.20000000000005</v>
      </c>
      <c r="I67" s="770"/>
      <c r="J67" s="773">
        <v>864.4</v>
      </c>
      <c r="N67" s="773">
        <v>100.3</v>
      </c>
    </row>
    <row r="68" spans="2:14" x14ac:dyDescent="0.2">
      <c r="B68" s="693"/>
      <c r="H68" s="688"/>
    </row>
    <row r="70" spans="2:14" ht="21" customHeight="1" x14ac:dyDescent="0.2">
      <c r="C70" s="1163" t="s">
        <v>472</v>
      </c>
      <c r="D70" s="1163"/>
      <c r="E70" s="1163"/>
      <c r="F70" s="1163"/>
      <c r="G70" s="1163"/>
      <c r="H70" s="1163"/>
      <c r="I70" s="1163"/>
      <c r="J70" s="1163"/>
      <c r="K70" s="1163"/>
      <c r="L70" s="1163"/>
      <c r="M70" s="1163"/>
      <c r="N70" s="1163"/>
    </row>
    <row r="71" spans="2:14" x14ac:dyDescent="0.2">
      <c r="C71" s="1163"/>
      <c r="D71" s="1163"/>
      <c r="E71" s="1163"/>
      <c r="F71" s="1163"/>
      <c r="G71" s="1163"/>
      <c r="H71" s="1163"/>
      <c r="I71" s="1163"/>
      <c r="J71" s="1163"/>
      <c r="K71" s="1163"/>
      <c r="L71" s="1163"/>
      <c r="M71" s="1163"/>
      <c r="N71" s="1163"/>
    </row>
    <row r="73" spans="2:14" ht="15" customHeight="1" x14ac:dyDescent="0.2">
      <c r="C73" s="1163" t="s">
        <v>516</v>
      </c>
      <c r="D73" s="1163"/>
      <c r="E73" s="1163"/>
      <c r="F73" s="1163"/>
      <c r="G73" s="1163"/>
      <c r="H73" s="1163"/>
      <c r="I73" s="1163"/>
      <c r="J73" s="1163"/>
      <c r="K73" s="1001"/>
      <c r="L73" s="1001"/>
      <c r="M73" s="1001"/>
      <c r="N73" s="1001"/>
    </row>
    <row r="74" spans="2:14" ht="15" customHeight="1" x14ac:dyDescent="0.2">
      <c r="C74" s="1001"/>
      <c r="D74" s="1001"/>
      <c r="E74" s="1001"/>
      <c r="F74" s="1001"/>
      <c r="G74" s="1001"/>
      <c r="H74" s="1001"/>
      <c r="I74" s="1001"/>
      <c r="J74" s="1001"/>
      <c r="K74" s="1001"/>
      <c r="L74" s="1001"/>
      <c r="M74" s="1001"/>
      <c r="N74" s="1001"/>
    </row>
  </sheetData>
  <sortState ref="B42:S63">
    <sortCondition descending="1" ref="J42:J63"/>
  </sortState>
  <mergeCells count="6">
    <mergeCell ref="C73:J73"/>
    <mergeCell ref="F5:N5"/>
    <mergeCell ref="F36:N36"/>
    <mergeCell ref="C1:N1"/>
    <mergeCell ref="C2:N2"/>
    <mergeCell ref="C70:N71"/>
  </mergeCells>
  <printOptions horizontalCentered="1" verticalCentered="1"/>
  <pageMargins left="0.2" right="0.2" top="0.42" bottom="0.4" header="0.37" footer="0.2"/>
  <pageSetup scale="48" orientation="landscape" horizontalDpi="1200" verticalDpi="1200" r:id="rId1"/>
  <headerFooter alignWithMargins="0">
    <oddHeader>&amp;R&amp;G</oddHeader>
    <oddFooter>&amp;C&amp;15PAGE 17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0" zoomScaleNormal="80" zoomScaleSheetLayoutView="80" workbookViewId="0">
      <selection activeCell="AF98" sqref="AF98"/>
    </sheetView>
  </sheetViews>
  <sheetFormatPr defaultRowHeight="12.75" x14ac:dyDescent="0.2"/>
  <cols>
    <col min="1" max="1" width="42.140625" style="376" customWidth="1"/>
    <col min="2" max="2" width="4.7109375" style="376" customWidth="1"/>
    <col min="3" max="3" width="5.140625" style="376" customWidth="1"/>
    <col min="4" max="4" width="11.85546875" style="376" customWidth="1"/>
    <col min="5" max="5" width="4.7109375" style="376" customWidth="1"/>
    <col min="6" max="6" width="5.140625" style="376" customWidth="1"/>
    <col min="7" max="7" width="11.85546875" style="376" customWidth="1"/>
    <col min="8" max="8" width="4.85546875" style="376" customWidth="1"/>
    <col min="9" max="9" width="5.140625" style="376" customWidth="1"/>
    <col min="10" max="10" width="11.85546875" style="376" customWidth="1"/>
    <col min="11" max="11" width="4.7109375" style="376" customWidth="1"/>
    <col min="12" max="12" width="5.140625" style="376" customWidth="1"/>
    <col min="13" max="13" width="11.85546875" style="376" customWidth="1"/>
    <col min="14" max="14" width="4.7109375" style="376" customWidth="1"/>
    <col min="15" max="15" width="5.140625" style="376" customWidth="1"/>
    <col min="16" max="16" width="11.85546875" style="376" customWidth="1"/>
    <col min="17" max="17" width="4.7109375" style="376" customWidth="1"/>
    <col min="18" max="18" width="5" style="376" customWidth="1"/>
    <col min="19" max="19" width="11.85546875" style="376" customWidth="1"/>
    <col min="20" max="16384" width="9.140625" style="376"/>
  </cols>
  <sheetData>
    <row r="1" spans="1:19" s="788" customFormat="1" ht="15.75" x14ac:dyDescent="0.25">
      <c r="A1" s="1128" t="s">
        <v>338</v>
      </c>
      <c r="B1" s="1128"/>
      <c r="C1" s="1128"/>
      <c r="D1" s="1128"/>
      <c r="E1" s="1128"/>
      <c r="F1" s="1128"/>
      <c r="G1" s="1128"/>
      <c r="H1" s="1128"/>
      <c r="I1" s="1128"/>
      <c r="J1" s="1128"/>
      <c r="K1" s="1128"/>
      <c r="L1" s="1128"/>
      <c r="M1" s="1128"/>
      <c r="N1" s="1128"/>
      <c r="O1" s="1128"/>
      <c r="P1" s="1128"/>
      <c r="Q1" s="1128"/>
      <c r="R1" s="1128"/>
      <c r="S1" s="1128"/>
    </row>
    <row r="2" spans="1:19" s="870" customFormat="1" ht="12.75" customHeight="1" x14ac:dyDescent="0.25">
      <c r="A2" s="1128" t="s">
        <v>166</v>
      </c>
      <c r="B2" s="1128"/>
      <c r="C2" s="1128"/>
      <c r="D2" s="1128"/>
      <c r="E2" s="1128"/>
      <c r="F2" s="1128"/>
      <c r="G2" s="1128"/>
      <c r="H2" s="1128"/>
      <c r="I2" s="1128"/>
      <c r="J2" s="1128"/>
      <c r="K2" s="1128"/>
      <c r="L2" s="1128"/>
      <c r="M2" s="1128"/>
      <c r="N2" s="1128"/>
      <c r="O2" s="1128"/>
      <c r="P2" s="1128"/>
      <c r="Q2" s="1128"/>
      <c r="R2" s="1128"/>
      <c r="S2" s="1128"/>
    </row>
    <row r="3" spans="1:19" ht="12.75" customHeight="1" x14ac:dyDescent="0.25">
      <c r="A3" s="786"/>
      <c r="B3" s="786"/>
      <c r="C3" s="786"/>
      <c r="D3" s="786"/>
      <c r="E3" s="786"/>
      <c r="F3" s="786"/>
      <c r="G3" s="786"/>
      <c r="H3" s="786"/>
      <c r="I3" s="786"/>
      <c r="J3" s="786"/>
      <c r="K3" s="786"/>
      <c r="L3" s="786"/>
      <c r="M3" s="786"/>
      <c r="N3" s="786"/>
      <c r="O3" s="786"/>
      <c r="P3" s="786"/>
    </row>
    <row r="4" spans="1:19" ht="12.75" customHeight="1" x14ac:dyDescent="0.25">
      <c r="A4" s="786"/>
      <c r="B4" s="786"/>
      <c r="C4" s="786"/>
      <c r="D4" s="786"/>
      <c r="E4" s="786"/>
      <c r="F4" s="786"/>
      <c r="G4" s="786"/>
      <c r="H4" s="786"/>
      <c r="I4" s="786"/>
      <c r="J4" s="786"/>
      <c r="K4" s="786"/>
      <c r="L4" s="786"/>
      <c r="M4" s="786"/>
      <c r="N4" s="786"/>
      <c r="O4" s="786"/>
      <c r="P4" s="786"/>
    </row>
    <row r="5" spans="1:19" s="870" customFormat="1" ht="15" x14ac:dyDescent="0.25">
      <c r="A5" s="693"/>
      <c r="B5" s="1165" t="s">
        <v>122</v>
      </c>
      <c r="C5" s="1165"/>
      <c r="D5" s="1165"/>
      <c r="E5" s="1165" t="s">
        <v>121</v>
      </c>
      <c r="F5" s="1165"/>
      <c r="G5" s="1165"/>
      <c r="H5" s="1165" t="s">
        <v>79</v>
      </c>
      <c r="I5" s="1165"/>
      <c r="J5" s="1165"/>
      <c r="K5" s="1165" t="s">
        <v>123</v>
      </c>
      <c r="L5" s="1165"/>
      <c r="M5" s="1165"/>
      <c r="N5" s="1165" t="s">
        <v>122</v>
      </c>
      <c r="O5" s="1165"/>
      <c r="P5" s="1165"/>
      <c r="Q5" s="1165" t="s">
        <v>78</v>
      </c>
      <c r="R5" s="1165"/>
      <c r="S5" s="1165"/>
    </row>
    <row r="6" spans="1:19" s="870" customFormat="1" ht="15" x14ac:dyDescent="0.25">
      <c r="A6" s="871" t="s">
        <v>109</v>
      </c>
      <c r="B6" s="1166">
        <v>2014</v>
      </c>
      <c r="C6" s="1166"/>
      <c r="D6" s="1166"/>
      <c r="E6" s="1166">
        <v>2014</v>
      </c>
      <c r="F6" s="1166"/>
      <c r="G6" s="1166"/>
      <c r="H6" s="1166">
        <v>2013</v>
      </c>
      <c r="I6" s="1166"/>
      <c r="J6" s="1166"/>
      <c r="K6" s="1166">
        <v>2013</v>
      </c>
      <c r="L6" s="1166"/>
      <c r="M6" s="1166"/>
      <c r="N6" s="1166">
        <v>2013</v>
      </c>
      <c r="O6" s="1166"/>
      <c r="P6" s="1166"/>
      <c r="Q6" s="1166">
        <v>2013</v>
      </c>
      <c r="R6" s="1166"/>
      <c r="S6" s="1166"/>
    </row>
    <row r="7" spans="1:19" s="870" customFormat="1" ht="6.75" customHeight="1" x14ac:dyDescent="0.25">
      <c r="A7" s="872"/>
      <c r="B7" s="873"/>
      <c r="C7" s="1167"/>
      <c r="D7" s="1167"/>
      <c r="E7" s="873"/>
      <c r="F7" s="1167"/>
      <c r="G7" s="1167"/>
      <c r="H7" s="873"/>
      <c r="I7" s="1167"/>
      <c r="J7" s="1167"/>
      <c r="K7" s="873"/>
      <c r="L7" s="1167"/>
      <c r="M7" s="1167"/>
      <c r="N7" s="873"/>
      <c r="O7" s="1167"/>
      <c r="P7" s="1167"/>
      <c r="Q7" s="873"/>
      <c r="R7" s="1167"/>
      <c r="S7" s="1167"/>
    </row>
    <row r="8" spans="1:19" s="574" customFormat="1" ht="16.5" customHeight="1" x14ac:dyDescent="0.2">
      <c r="A8" s="872" t="s">
        <v>111</v>
      </c>
      <c r="B8" s="1168">
        <v>684.1</v>
      </c>
      <c r="C8" s="1168"/>
      <c r="D8" s="1168"/>
      <c r="E8" s="1168">
        <v>670.4</v>
      </c>
      <c r="F8" s="1168"/>
      <c r="G8" s="1168"/>
      <c r="H8" s="1168">
        <v>454.1</v>
      </c>
      <c r="I8" s="1168"/>
      <c r="J8" s="1168"/>
      <c r="K8" s="1168">
        <v>426.6</v>
      </c>
      <c r="L8" s="1168"/>
      <c r="M8" s="1168"/>
      <c r="N8" s="1168">
        <v>422.7</v>
      </c>
      <c r="O8" s="1168"/>
      <c r="P8" s="1168"/>
      <c r="Q8" s="1168">
        <v>464.4</v>
      </c>
      <c r="R8" s="1168"/>
      <c r="S8" s="1168"/>
    </row>
    <row r="9" spans="1:19" s="574" customFormat="1" ht="16.5" customHeight="1" x14ac:dyDescent="0.2">
      <c r="A9" s="872" t="s">
        <v>429</v>
      </c>
      <c r="B9" s="1021"/>
      <c r="C9" s="1021"/>
      <c r="D9" s="1031" t="s">
        <v>500</v>
      </c>
      <c r="E9" s="1021"/>
      <c r="F9" s="1021"/>
      <c r="G9" s="939" t="s">
        <v>500</v>
      </c>
      <c r="H9" s="1021"/>
      <c r="I9" s="1021"/>
      <c r="J9" s="939">
        <v>224.2</v>
      </c>
      <c r="K9" s="1021"/>
      <c r="L9" s="1021"/>
      <c r="M9" s="1031">
        <v>0</v>
      </c>
      <c r="N9" s="1021"/>
      <c r="O9" s="1021"/>
      <c r="P9" s="1031">
        <v>0</v>
      </c>
      <c r="Q9" s="1002"/>
      <c r="R9" s="1002"/>
      <c r="S9" s="939">
        <v>224.2</v>
      </c>
    </row>
    <row r="10" spans="1:19" s="574" customFormat="1" ht="16.5" customHeight="1" x14ac:dyDescent="0.2">
      <c r="A10" s="872" t="s">
        <v>128</v>
      </c>
      <c r="B10" s="1098">
        <v>43.6</v>
      </c>
      <c r="C10" s="1098"/>
      <c r="D10" s="1098"/>
      <c r="E10" s="1098">
        <v>51.9</v>
      </c>
      <c r="F10" s="1098"/>
      <c r="G10" s="1098"/>
      <c r="H10" s="1098">
        <v>55.2</v>
      </c>
      <c r="I10" s="1098"/>
      <c r="J10" s="1098"/>
      <c r="K10" s="1098">
        <v>51.3</v>
      </c>
      <c r="L10" s="1098"/>
      <c r="M10" s="1098"/>
      <c r="N10" s="1098">
        <v>32.1</v>
      </c>
      <c r="O10" s="1098"/>
      <c r="P10" s="1098"/>
      <c r="Q10" s="1098">
        <v>192</v>
      </c>
      <c r="R10" s="1098"/>
      <c r="S10" s="1098"/>
    </row>
    <row r="11" spans="1:19" s="574" customFormat="1" ht="16.5" customHeight="1" x14ac:dyDescent="0.2">
      <c r="A11" s="872" t="s">
        <v>418</v>
      </c>
      <c r="B11" s="1098">
        <v>-8.1999999999999993</v>
      </c>
      <c r="C11" s="1098"/>
      <c r="D11" s="1098"/>
      <c r="E11" s="1098">
        <v>10.1</v>
      </c>
      <c r="F11" s="1098"/>
      <c r="G11" s="1098"/>
      <c r="H11" s="1098">
        <v>-8.1999999999999993</v>
      </c>
      <c r="I11" s="1098"/>
      <c r="J11" s="1098"/>
      <c r="K11" s="1098">
        <v>-0.4</v>
      </c>
      <c r="L11" s="1098"/>
      <c r="M11" s="1098"/>
      <c r="N11" s="1098">
        <v>9.6</v>
      </c>
      <c r="O11" s="1098"/>
      <c r="P11" s="1098"/>
      <c r="Q11" s="1098">
        <v>-15.9</v>
      </c>
      <c r="R11" s="1098"/>
      <c r="S11" s="1098"/>
    </row>
    <row r="12" spans="1:19" s="574" customFormat="1" ht="16.5" customHeight="1" x14ac:dyDescent="0.2">
      <c r="A12" s="872" t="s">
        <v>0</v>
      </c>
      <c r="B12" s="1098">
        <v>73.2</v>
      </c>
      <c r="C12" s="1098"/>
      <c r="D12" s="1098"/>
      <c r="E12" s="1098">
        <v>49.6</v>
      </c>
      <c r="F12" s="1098"/>
      <c r="G12" s="1098"/>
      <c r="H12" s="1098">
        <v>59.4</v>
      </c>
      <c r="I12" s="1098"/>
      <c r="J12" s="1098"/>
      <c r="K12" s="1098">
        <v>76</v>
      </c>
      <c r="L12" s="1098"/>
      <c r="M12" s="1098"/>
      <c r="N12" s="1098">
        <v>28.7</v>
      </c>
      <c r="O12" s="1098"/>
      <c r="P12" s="1098"/>
      <c r="Q12" s="1098">
        <v>204</v>
      </c>
      <c r="R12" s="1098"/>
      <c r="S12" s="1098"/>
    </row>
    <row r="13" spans="1:19" s="574" customFormat="1" ht="16.5" customHeight="1" x14ac:dyDescent="0.2">
      <c r="A13" s="872" t="s">
        <v>140</v>
      </c>
      <c r="B13" s="1104">
        <v>2.5</v>
      </c>
      <c r="C13" s="1104"/>
      <c r="D13" s="1104"/>
      <c r="E13" s="1104">
        <v>5.9</v>
      </c>
      <c r="F13" s="1104"/>
      <c r="G13" s="1104"/>
      <c r="H13" s="1104">
        <v>-3.9</v>
      </c>
      <c r="I13" s="1104"/>
      <c r="J13" s="1104"/>
      <c r="K13" s="1104">
        <v>3.2</v>
      </c>
      <c r="L13" s="1104"/>
      <c r="M13" s="1104"/>
      <c r="N13" s="1104">
        <v>-2.2999999999999998</v>
      </c>
      <c r="O13" s="1104"/>
      <c r="P13" s="1104"/>
      <c r="Q13" s="1104">
        <v>-14.3</v>
      </c>
      <c r="R13" s="1104"/>
      <c r="S13" s="1104"/>
    </row>
    <row r="14" spans="1:19" s="875" customFormat="1" ht="16.5" customHeight="1" thickBot="1" x14ac:dyDescent="0.3">
      <c r="A14" s="874" t="s">
        <v>110</v>
      </c>
      <c r="B14" s="1169">
        <v>708</v>
      </c>
      <c r="C14" s="1169"/>
      <c r="D14" s="1169"/>
      <c r="E14" s="1169">
        <v>684.1</v>
      </c>
      <c r="F14" s="1169"/>
      <c r="G14" s="1169"/>
      <c r="H14" s="1169">
        <v>670.4</v>
      </c>
      <c r="I14" s="1169"/>
      <c r="J14" s="1169"/>
      <c r="K14" s="1169">
        <v>454.1</v>
      </c>
      <c r="L14" s="1169"/>
      <c r="M14" s="1169"/>
      <c r="N14" s="1169">
        <v>426.6</v>
      </c>
      <c r="O14" s="1169"/>
      <c r="P14" s="1169"/>
      <c r="Q14" s="1169">
        <v>670.4</v>
      </c>
      <c r="R14" s="1169"/>
      <c r="S14" s="1169"/>
    </row>
    <row r="15" spans="1:19" s="875" customFormat="1" ht="4.5" customHeight="1" x14ac:dyDescent="0.25">
      <c r="A15" s="874"/>
      <c r="B15" s="876"/>
      <c r="C15" s="876"/>
      <c r="D15" s="876"/>
      <c r="E15" s="876"/>
      <c r="F15" s="876"/>
      <c r="G15" s="876"/>
      <c r="H15" s="876"/>
      <c r="I15" s="876"/>
      <c r="J15" s="876"/>
      <c r="K15" s="876"/>
      <c r="L15" s="876"/>
      <c r="M15" s="876"/>
      <c r="N15" s="876"/>
      <c r="O15" s="876"/>
      <c r="P15" s="876"/>
      <c r="Q15" s="876"/>
      <c r="R15" s="876"/>
      <c r="S15" s="876"/>
    </row>
    <row r="16" spans="1:19" s="574" customFormat="1" ht="14.25" x14ac:dyDescent="0.2">
      <c r="A16" s="872" t="s">
        <v>26</v>
      </c>
      <c r="B16" s="1098">
        <v>186.4</v>
      </c>
      <c r="C16" s="1098"/>
      <c r="D16" s="1098"/>
      <c r="E16" s="1098">
        <v>174.9</v>
      </c>
      <c r="F16" s="1098"/>
      <c r="G16" s="1098"/>
      <c r="H16" s="1098">
        <v>173.6</v>
      </c>
      <c r="I16" s="1098"/>
      <c r="J16" s="1098"/>
      <c r="K16" s="1098">
        <v>134</v>
      </c>
      <c r="L16" s="1098"/>
      <c r="M16" s="1098"/>
      <c r="N16" s="1098">
        <v>126.7</v>
      </c>
      <c r="O16" s="1098"/>
      <c r="P16" s="1098"/>
      <c r="Q16" s="1098">
        <v>568.1</v>
      </c>
      <c r="R16" s="1098"/>
      <c r="S16" s="1098"/>
    </row>
    <row r="17" spans="1:19" s="870" customFormat="1" ht="6.75" customHeight="1" x14ac:dyDescent="0.2">
      <c r="A17" s="872"/>
      <c r="B17" s="872"/>
      <c r="C17" s="1096"/>
      <c r="D17" s="1096"/>
      <c r="E17" s="872"/>
      <c r="F17" s="1096"/>
      <c r="G17" s="1096"/>
      <c r="H17" s="872"/>
      <c r="I17" s="1096"/>
      <c r="J17" s="1096"/>
      <c r="K17" s="872"/>
      <c r="L17" s="1096"/>
      <c r="M17" s="1096"/>
      <c r="N17" s="872"/>
      <c r="O17" s="1096"/>
      <c r="P17" s="1096"/>
      <c r="Q17" s="872"/>
      <c r="R17" s="1096"/>
      <c r="S17" s="1096"/>
    </row>
    <row r="18" spans="1:19" s="870" customFormat="1" ht="14.25" x14ac:dyDescent="0.2">
      <c r="A18" s="872" t="s">
        <v>130</v>
      </c>
      <c r="B18" s="1170">
        <v>0.34899999999999998</v>
      </c>
      <c r="C18" s="1170"/>
      <c r="D18" s="1170"/>
      <c r="E18" s="1170">
        <v>0.34100000000000003</v>
      </c>
      <c r="F18" s="1170"/>
      <c r="G18" s="1170"/>
      <c r="H18" s="1170">
        <v>0.29499999999999998</v>
      </c>
      <c r="I18" s="1170"/>
      <c r="J18" s="1170"/>
      <c r="K18" s="1170">
        <v>0.56399999999999995</v>
      </c>
      <c r="L18" s="1170"/>
      <c r="M18" s="1170"/>
      <c r="N18" s="1170">
        <v>0.30199999999999999</v>
      </c>
      <c r="O18" s="1170"/>
      <c r="P18" s="1170"/>
      <c r="Q18" s="1170">
        <v>0.33100000000000002</v>
      </c>
      <c r="R18" s="1170"/>
      <c r="S18" s="1170"/>
    </row>
    <row r="19" spans="1:19" s="870" customFormat="1" ht="14.25" x14ac:dyDescent="0.2">
      <c r="A19" s="195" t="s">
        <v>419</v>
      </c>
      <c r="B19" s="1171">
        <v>0.29399999999999998</v>
      </c>
      <c r="C19" s="1171"/>
      <c r="D19" s="1171"/>
      <c r="E19" s="1171">
        <v>0.32700000000000001</v>
      </c>
      <c r="F19" s="1171"/>
      <c r="G19" s="1171"/>
      <c r="H19" s="1171">
        <v>0.318</v>
      </c>
      <c r="I19" s="1171"/>
      <c r="J19" s="1171"/>
      <c r="K19" s="1171">
        <v>0.315</v>
      </c>
      <c r="L19" s="1171"/>
      <c r="M19" s="1171"/>
      <c r="N19" s="1171">
        <v>0.33700000000000002</v>
      </c>
      <c r="O19" s="1171"/>
      <c r="P19" s="1171"/>
      <c r="Q19" s="1170">
        <v>0.318</v>
      </c>
      <c r="R19" s="1170"/>
      <c r="S19" s="1170"/>
    </row>
    <row r="20" spans="1:19" s="788" customFormat="1" ht="14.25" x14ac:dyDescent="0.2">
      <c r="A20" s="872"/>
      <c r="B20" s="693"/>
      <c r="C20" s="693"/>
      <c r="D20" s="693"/>
      <c r="E20" s="693"/>
      <c r="F20" s="693"/>
      <c r="G20" s="693"/>
      <c r="H20" s="693"/>
      <c r="I20" s="693"/>
      <c r="J20" s="693"/>
      <c r="K20" s="693"/>
      <c r="L20" s="693"/>
      <c r="M20" s="693"/>
      <c r="N20" s="693"/>
      <c r="O20" s="693"/>
      <c r="P20" s="693"/>
      <c r="Q20" s="693"/>
      <c r="R20" s="693"/>
      <c r="S20" s="693"/>
    </row>
    <row r="21" spans="1:19" s="788" customFormat="1" ht="14.25" x14ac:dyDescent="0.2">
      <c r="A21" s="872"/>
      <c r="B21" s="693"/>
      <c r="C21" s="693"/>
      <c r="D21" s="693"/>
      <c r="E21" s="693"/>
      <c r="F21" s="693"/>
      <c r="G21" s="693"/>
      <c r="H21" s="693"/>
      <c r="I21" s="693"/>
      <c r="J21" s="693"/>
      <c r="K21" s="693"/>
      <c r="L21" s="693"/>
      <c r="M21" s="693"/>
      <c r="N21" s="693"/>
      <c r="O21" s="693"/>
      <c r="P21" s="693"/>
      <c r="Q21" s="693"/>
      <c r="R21" s="693"/>
      <c r="S21" s="693"/>
    </row>
    <row r="22" spans="1:19" customFormat="1" x14ac:dyDescent="0.2">
      <c r="A22" s="236"/>
      <c r="B22" s="236"/>
      <c r="C22" s="236"/>
      <c r="D22" s="236"/>
      <c r="E22" s="236"/>
      <c r="F22" s="236"/>
      <c r="G22" s="236"/>
      <c r="H22" s="236"/>
      <c r="I22" s="236"/>
      <c r="J22" s="236"/>
      <c r="K22" s="236"/>
      <c r="L22" s="236"/>
      <c r="M22" s="236"/>
      <c r="N22" s="236"/>
      <c r="O22" s="236"/>
      <c r="P22" s="236"/>
      <c r="Q22" s="236"/>
      <c r="R22" s="236"/>
      <c r="S22" s="236"/>
    </row>
    <row r="23" spans="1:19" customFormat="1" x14ac:dyDescent="0.2"/>
    <row r="24" spans="1:19" s="788" customFormat="1" ht="15" x14ac:dyDescent="0.25">
      <c r="A24" s="693"/>
      <c r="B24" s="1165" t="s">
        <v>122</v>
      </c>
      <c r="C24" s="1165"/>
      <c r="D24" s="1165"/>
      <c r="E24" s="1165" t="s">
        <v>121</v>
      </c>
      <c r="F24" s="1165"/>
      <c r="G24" s="1165"/>
      <c r="H24" s="1165" t="s">
        <v>79</v>
      </c>
      <c r="I24" s="1165"/>
      <c r="J24" s="1165"/>
      <c r="K24" s="1165" t="s">
        <v>123</v>
      </c>
      <c r="L24" s="1165"/>
      <c r="M24" s="1165"/>
      <c r="N24" s="1165" t="s">
        <v>122</v>
      </c>
      <c r="O24" s="1165"/>
      <c r="P24" s="1165"/>
      <c r="Q24" s="1165" t="s">
        <v>78</v>
      </c>
      <c r="R24" s="1165"/>
      <c r="S24" s="1165"/>
    </row>
    <row r="25" spans="1:19" s="788" customFormat="1" ht="15" x14ac:dyDescent="0.25">
      <c r="A25" s="871" t="s">
        <v>48</v>
      </c>
      <c r="B25" s="1166">
        <v>2014</v>
      </c>
      <c r="C25" s="1166"/>
      <c r="D25" s="1166"/>
      <c r="E25" s="1166">
        <v>2014</v>
      </c>
      <c r="F25" s="1166"/>
      <c r="G25" s="1166"/>
      <c r="H25" s="1166">
        <v>2013</v>
      </c>
      <c r="I25" s="1166"/>
      <c r="J25" s="1166"/>
      <c r="K25" s="1166">
        <v>2013</v>
      </c>
      <c r="L25" s="1166"/>
      <c r="M25" s="1166"/>
      <c r="N25" s="1166">
        <v>2013</v>
      </c>
      <c r="O25" s="1166"/>
      <c r="P25" s="1166"/>
      <c r="Q25" s="1166">
        <v>2013</v>
      </c>
      <c r="R25" s="1166"/>
      <c r="S25" s="1166"/>
    </row>
    <row r="26" spans="1:19" s="870" customFormat="1" ht="6.75" customHeight="1" x14ac:dyDescent="0.25">
      <c r="A26" s="872"/>
      <c r="B26" s="873"/>
      <c r="C26" s="1167"/>
      <c r="D26" s="1167"/>
      <c r="E26" s="873"/>
      <c r="F26" s="1167"/>
      <c r="G26" s="1167"/>
      <c r="H26" s="873"/>
      <c r="I26" s="1167"/>
      <c r="J26" s="1167"/>
      <c r="K26" s="873"/>
      <c r="L26" s="1167"/>
      <c r="M26" s="1167"/>
      <c r="N26" s="873"/>
      <c r="O26" s="1167"/>
      <c r="P26" s="1167"/>
      <c r="Q26" s="873"/>
      <c r="R26" s="1167"/>
      <c r="S26" s="1167"/>
    </row>
    <row r="27" spans="1:19" s="788" customFormat="1" ht="14.25" x14ac:dyDescent="0.2">
      <c r="A27" s="872" t="s">
        <v>111</v>
      </c>
      <c r="B27" s="1168">
        <v>206.9</v>
      </c>
      <c r="C27" s="1168"/>
      <c r="D27" s="1168"/>
      <c r="E27" s="1168">
        <v>202</v>
      </c>
      <c r="F27" s="1168"/>
      <c r="G27" s="1168"/>
      <c r="H27" s="1168">
        <v>212.6</v>
      </c>
      <c r="I27" s="1168"/>
      <c r="J27" s="1168"/>
      <c r="K27" s="1168">
        <v>200.9</v>
      </c>
      <c r="L27" s="1168"/>
      <c r="M27" s="1168"/>
      <c r="N27" s="1168">
        <v>204.7</v>
      </c>
      <c r="O27" s="1168"/>
      <c r="P27" s="1168"/>
      <c r="Q27" s="1168">
        <v>250.2</v>
      </c>
      <c r="R27" s="1168"/>
      <c r="S27" s="1168"/>
    </row>
    <row r="28" spans="1:19" s="788" customFormat="1" ht="14.25" x14ac:dyDescent="0.2">
      <c r="A28" s="872" t="s">
        <v>128</v>
      </c>
      <c r="B28" s="1098">
        <v>9.5</v>
      </c>
      <c r="C28" s="1098"/>
      <c r="D28" s="1098"/>
      <c r="E28" s="1098">
        <v>6.4</v>
      </c>
      <c r="F28" s="1098"/>
      <c r="G28" s="1098"/>
      <c r="H28" s="1098">
        <v>14.2</v>
      </c>
      <c r="I28" s="1098"/>
      <c r="J28" s="1098"/>
      <c r="K28" s="1098">
        <v>16</v>
      </c>
      <c r="L28" s="1098"/>
      <c r="M28" s="1098"/>
      <c r="N28" s="1098">
        <v>6.1</v>
      </c>
      <c r="O28" s="1098"/>
      <c r="P28" s="1098"/>
      <c r="Q28" s="1098">
        <v>62.4</v>
      </c>
      <c r="R28" s="1098"/>
      <c r="S28" s="1098"/>
    </row>
    <row r="29" spans="1:19" s="788" customFormat="1" ht="16.5" x14ac:dyDescent="0.2">
      <c r="A29" s="872" t="s">
        <v>418</v>
      </c>
      <c r="B29" s="1098">
        <v>-16</v>
      </c>
      <c r="C29" s="1098"/>
      <c r="D29" s="1098"/>
      <c r="E29" s="1098">
        <v>-1.3</v>
      </c>
      <c r="F29" s="1098"/>
      <c r="G29" s="1098"/>
      <c r="H29" s="1098">
        <v>-0.8</v>
      </c>
      <c r="I29" s="1098"/>
      <c r="J29" s="1098"/>
      <c r="K29" s="1098">
        <v>0.4</v>
      </c>
      <c r="L29" s="1098"/>
      <c r="M29" s="1098"/>
      <c r="N29" s="1098">
        <v>0.7</v>
      </c>
      <c r="O29" s="1098"/>
      <c r="P29" s="1098"/>
      <c r="Q29" s="1098">
        <v>-13.2</v>
      </c>
      <c r="R29" s="1098"/>
      <c r="S29" s="1098"/>
    </row>
    <row r="30" spans="1:19" s="788" customFormat="1" ht="14.25" x14ac:dyDescent="0.2">
      <c r="A30" s="872" t="s">
        <v>0</v>
      </c>
      <c r="B30" s="1098">
        <v>5.6</v>
      </c>
      <c r="C30" s="1098"/>
      <c r="D30" s="1098"/>
      <c r="E30" s="1098">
        <v>6.6</v>
      </c>
      <c r="F30" s="1098"/>
      <c r="G30" s="1098"/>
      <c r="H30" s="1098">
        <v>9.1999999999999993</v>
      </c>
      <c r="I30" s="1098"/>
      <c r="J30" s="1098"/>
      <c r="K30" s="1098">
        <v>24.9</v>
      </c>
      <c r="L30" s="1098"/>
      <c r="M30" s="1098"/>
      <c r="N30" s="1098">
        <v>4.5</v>
      </c>
      <c r="O30" s="1098"/>
      <c r="P30" s="1098"/>
      <c r="Q30" s="1098">
        <v>43.4</v>
      </c>
      <c r="R30" s="1098"/>
      <c r="S30" s="1098"/>
    </row>
    <row r="31" spans="1:19" s="788" customFormat="1" ht="14.25" x14ac:dyDescent="0.2">
      <c r="A31" s="872" t="s">
        <v>140</v>
      </c>
      <c r="B31" s="1104">
        <v>0.8</v>
      </c>
      <c r="C31" s="1104"/>
      <c r="D31" s="1104"/>
      <c r="E31" s="1104">
        <v>6</v>
      </c>
      <c r="F31" s="1104"/>
      <c r="G31" s="1104"/>
      <c r="H31" s="1104">
        <v>-4.8</v>
      </c>
      <c r="I31" s="1104"/>
      <c r="J31" s="1104"/>
      <c r="K31" s="1104">
        <v>2.4</v>
      </c>
      <c r="L31" s="1104"/>
      <c r="M31" s="1104"/>
      <c r="N31" s="1104">
        <v>-2.9</v>
      </c>
      <c r="O31" s="1104"/>
      <c r="P31" s="1104"/>
      <c r="Q31" s="1104">
        <v>-16</v>
      </c>
      <c r="R31" s="1104"/>
      <c r="S31" s="1104"/>
    </row>
    <row r="32" spans="1:19" s="788" customFormat="1" ht="15.75" thickBot="1" x14ac:dyDescent="0.3">
      <c r="A32" s="874" t="s">
        <v>110</v>
      </c>
      <c r="B32" s="1169">
        <v>187.8</v>
      </c>
      <c r="C32" s="1169"/>
      <c r="D32" s="1169"/>
      <c r="E32" s="1169">
        <v>206.9</v>
      </c>
      <c r="F32" s="1169"/>
      <c r="G32" s="1169"/>
      <c r="H32" s="1169">
        <v>202</v>
      </c>
      <c r="I32" s="1169"/>
      <c r="J32" s="1169"/>
      <c r="K32" s="1169">
        <v>212.6</v>
      </c>
      <c r="L32" s="1169"/>
      <c r="M32" s="1169"/>
      <c r="N32" s="1169">
        <v>200.9</v>
      </c>
      <c r="O32" s="1169"/>
      <c r="P32" s="1169"/>
      <c r="Q32" s="1169">
        <v>202</v>
      </c>
      <c r="R32" s="1169"/>
      <c r="S32" s="1169"/>
    </row>
    <row r="33" spans="1:19" s="875" customFormat="1" ht="4.5" customHeight="1" x14ac:dyDescent="0.25">
      <c r="A33" s="874"/>
      <c r="B33" s="876"/>
      <c r="C33" s="876"/>
      <c r="D33" s="876"/>
      <c r="E33" s="876"/>
      <c r="F33" s="876"/>
      <c r="G33" s="876"/>
      <c r="H33" s="876"/>
      <c r="I33" s="876"/>
      <c r="J33" s="876"/>
      <c r="K33" s="876"/>
      <c r="L33" s="876"/>
      <c r="M33" s="876"/>
      <c r="N33" s="876"/>
      <c r="O33" s="876"/>
      <c r="P33" s="876"/>
      <c r="Q33" s="876"/>
      <c r="R33" s="876"/>
      <c r="S33" s="876"/>
    </row>
    <row r="34" spans="1:19" s="788" customFormat="1" ht="14.25" x14ac:dyDescent="0.2">
      <c r="A34" s="872" t="s">
        <v>26</v>
      </c>
      <c r="B34" s="1098">
        <v>59.1</v>
      </c>
      <c r="C34" s="1098"/>
      <c r="D34" s="1098"/>
      <c r="E34" s="1098">
        <v>56.6</v>
      </c>
      <c r="F34" s="1098"/>
      <c r="G34" s="1098"/>
      <c r="H34" s="1098">
        <v>54.5</v>
      </c>
      <c r="I34" s="1098"/>
      <c r="J34" s="1098"/>
      <c r="K34" s="1098">
        <v>57.7</v>
      </c>
      <c r="L34" s="1098"/>
      <c r="M34" s="1098"/>
      <c r="N34" s="1098">
        <v>52</v>
      </c>
      <c r="O34" s="1098"/>
      <c r="P34" s="1098"/>
      <c r="Q34" s="1098">
        <v>218.8</v>
      </c>
      <c r="R34" s="1098"/>
      <c r="S34" s="1098"/>
    </row>
    <row r="35" spans="1:19" s="870" customFormat="1" ht="6.75" customHeight="1" x14ac:dyDescent="0.25">
      <c r="A35" s="872"/>
      <c r="B35" s="872"/>
      <c r="C35" s="1096"/>
      <c r="D35" s="1096"/>
      <c r="E35" s="876"/>
      <c r="F35" s="876"/>
      <c r="G35" s="876"/>
      <c r="H35" s="876"/>
      <c r="I35" s="876"/>
      <c r="J35" s="876"/>
      <c r="K35" s="876"/>
      <c r="L35" s="876"/>
      <c r="M35" s="876"/>
      <c r="N35" s="876"/>
      <c r="O35" s="876"/>
      <c r="P35" s="876"/>
      <c r="Q35" s="872"/>
      <c r="R35" s="1096"/>
      <c r="S35" s="1096"/>
    </row>
    <row r="36" spans="1:19" s="788" customFormat="1" ht="14.25" x14ac:dyDescent="0.2">
      <c r="A36" s="872" t="s">
        <v>130</v>
      </c>
      <c r="B36" s="1170">
        <v>-0.17599999999999999</v>
      </c>
      <c r="C36" s="1170"/>
      <c r="D36" s="1170"/>
      <c r="E36" s="1170">
        <v>9.4E-2</v>
      </c>
      <c r="F36" s="1170"/>
      <c r="G36" s="1170"/>
      <c r="H36" s="1170">
        <v>0.154</v>
      </c>
      <c r="I36" s="1170"/>
      <c r="J36" s="1170"/>
      <c r="K36" s="1170">
        <v>0.438</v>
      </c>
      <c r="L36" s="1170"/>
      <c r="M36" s="1170"/>
      <c r="N36" s="1170">
        <v>0.1</v>
      </c>
      <c r="O36" s="1170"/>
      <c r="P36" s="1170"/>
      <c r="Q36" s="1170">
        <v>0.13800000000000001</v>
      </c>
      <c r="R36" s="1170"/>
      <c r="S36" s="1170"/>
    </row>
    <row r="37" spans="1:19" s="788" customFormat="1" ht="14.25" x14ac:dyDescent="0.2">
      <c r="A37" s="877"/>
      <c r="B37" s="693"/>
      <c r="C37" s="693"/>
      <c r="D37" s="693"/>
      <c r="E37" s="693"/>
      <c r="F37" s="693"/>
      <c r="G37" s="693"/>
      <c r="H37" s="693"/>
      <c r="I37" s="693"/>
      <c r="J37" s="693"/>
      <c r="K37" s="693"/>
      <c r="L37" s="693"/>
      <c r="M37" s="693"/>
      <c r="N37" s="693"/>
      <c r="O37" s="693"/>
      <c r="P37" s="693"/>
      <c r="Q37" s="693"/>
      <c r="R37" s="693"/>
      <c r="S37" s="693"/>
    </row>
    <row r="38" spans="1:19" s="788" customFormat="1" ht="14.25" x14ac:dyDescent="0.2">
      <c r="A38" s="877"/>
      <c r="B38" s="693"/>
      <c r="C38" s="693"/>
      <c r="D38" s="693"/>
      <c r="E38" s="693"/>
      <c r="F38" s="693"/>
      <c r="G38" s="693"/>
      <c r="H38" s="693"/>
      <c r="I38" s="693"/>
      <c r="J38" s="693"/>
      <c r="K38" s="693"/>
      <c r="L38" s="693"/>
      <c r="M38" s="693"/>
      <c r="N38" s="693"/>
      <c r="O38" s="693"/>
      <c r="P38" s="693"/>
      <c r="Q38" s="693"/>
      <c r="R38" s="693"/>
      <c r="S38" s="693"/>
    </row>
    <row r="39" spans="1:19" s="788" customFormat="1" ht="14.25" x14ac:dyDescent="0.2">
      <c r="A39" s="877"/>
      <c r="B39" s="693"/>
      <c r="C39" s="693"/>
      <c r="D39" s="693"/>
      <c r="E39" s="693"/>
      <c r="F39" s="693"/>
      <c r="G39" s="693"/>
      <c r="H39" s="693"/>
      <c r="I39" s="693"/>
      <c r="J39" s="693"/>
      <c r="K39" s="693"/>
      <c r="L39" s="693"/>
      <c r="M39" s="693"/>
      <c r="N39" s="693"/>
      <c r="O39" s="693"/>
      <c r="P39" s="693"/>
      <c r="Q39" s="693"/>
      <c r="R39" s="693"/>
      <c r="S39" s="693"/>
    </row>
    <row r="40" spans="1:19" s="788" customFormat="1" ht="15" x14ac:dyDescent="0.25">
      <c r="A40" s="693"/>
      <c r="B40" s="1165" t="s">
        <v>122</v>
      </c>
      <c r="C40" s="1165"/>
      <c r="D40" s="1165"/>
      <c r="E40" s="1165" t="s">
        <v>121</v>
      </c>
      <c r="F40" s="1165"/>
      <c r="G40" s="1165"/>
      <c r="H40" s="1165" t="s">
        <v>79</v>
      </c>
      <c r="I40" s="1165"/>
      <c r="J40" s="1165"/>
      <c r="K40" s="1165" t="s">
        <v>123</v>
      </c>
      <c r="L40" s="1165"/>
      <c r="M40" s="1165"/>
      <c r="N40" s="1165" t="s">
        <v>122</v>
      </c>
      <c r="O40" s="1165"/>
      <c r="P40" s="1165"/>
      <c r="Q40" s="1165" t="s">
        <v>78</v>
      </c>
      <c r="R40" s="1165"/>
      <c r="S40" s="1165"/>
    </row>
    <row r="41" spans="1:19" s="788" customFormat="1" ht="15" x14ac:dyDescent="0.25">
      <c r="A41" s="871" t="s">
        <v>49</v>
      </c>
      <c r="B41" s="1166">
        <v>2014</v>
      </c>
      <c r="C41" s="1166"/>
      <c r="D41" s="1166"/>
      <c r="E41" s="1166">
        <v>2014</v>
      </c>
      <c r="F41" s="1166"/>
      <c r="G41" s="1166"/>
      <c r="H41" s="1166">
        <v>2013</v>
      </c>
      <c r="I41" s="1166"/>
      <c r="J41" s="1166"/>
      <c r="K41" s="1166">
        <v>2013</v>
      </c>
      <c r="L41" s="1166"/>
      <c r="M41" s="1166"/>
      <c r="N41" s="1166">
        <v>2013</v>
      </c>
      <c r="O41" s="1166"/>
      <c r="P41" s="1166"/>
      <c r="Q41" s="1166">
        <v>2013</v>
      </c>
      <c r="R41" s="1166"/>
      <c r="S41" s="1166"/>
    </row>
    <row r="42" spans="1:19" s="870" customFormat="1" ht="6.75" customHeight="1" x14ac:dyDescent="0.25">
      <c r="A42" s="872"/>
      <c r="B42" s="873"/>
      <c r="C42" s="1167"/>
      <c r="D42" s="1167"/>
      <c r="E42" s="873"/>
      <c r="F42" s="1167"/>
      <c r="G42" s="1167"/>
      <c r="H42" s="873"/>
      <c r="I42" s="1167"/>
      <c r="J42" s="1167"/>
      <c r="K42" s="873"/>
      <c r="L42" s="1167"/>
      <c r="M42" s="1167"/>
      <c r="N42" s="873"/>
      <c r="O42" s="1167"/>
      <c r="P42" s="1167"/>
      <c r="Q42" s="873"/>
      <c r="R42" s="1167"/>
      <c r="S42" s="1167"/>
    </row>
    <row r="43" spans="1:19" s="788" customFormat="1" ht="14.25" x14ac:dyDescent="0.2">
      <c r="A43" s="872" t="s">
        <v>111</v>
      </c>
      <c r="B43" s="1168">
        <v>172.5</v>
      </c>
      <c r="C43" s="1168"/>
      <c r="D43" s="1168"/>
      <c r="E43" s="1168">
        <v>150.69999999999999</v>
      </c>
      <c r="F43" s="1168"/>
      <c r="G43" s="1168"/>
      <c r="H43" s="1168">
        <v>157.1</v>
      </c>
      <c r="I43" s="1168"/>
      <c r="J43" s="1168"/>
      <c r="K43" s="1168">
        <v>141.5</v>
      </c>
      <c r="L43" s="1168"/>
      <c r="M43" s="1168"/>
      <c r="N43" s="1168">
        <v>160</v>
      </c>
      <c r="O43" s="1168"/>
      <c r="P43" s="1168"/>
      <c r="Q43" s="1168">
        <v>159.80000000000001</v>
      </c>
      <c r="R43" s="1168"/>
      <c r="S43" s="1168"/>
    </row>
    <row r="44" spans="1:19" s="788" customFormat="1" ht="14.25" x14ac:dyDescent="0.2">
      <c r="A44" s="872" t="s">
        <v>128</v>
      </c>
      <c r="B44" s="1098">
        <v>3.5</v>
      </c>
      <c r="C44" s="1098"/>
      <c r="D44" s="1098"/>
      <c r="E44" s="1098">
        <v>3.6</v>
      </c>
      <c r="F44" s="1098"/>
      <c r="G44" s="1098"/>
      <c r="H44" s="1098">
        <v>15.4</v>
      </c>
      <c r="I44" s="1098"/>
      <c r="J44" s="1098"/>
      <c r="K44" s="1098">
        <v>22.6</v>
      </c>
      <c r="L44" s="1098"/>
      <c r="M44" s="1098"/>
      <c r="N44" s="1098">
        <v>14.1</v>
      </c>
      <c r="O44" s="1098"/>
      <c r="P44" s="1098"/>
      <c r="Q44" s="1098">
        <v>63</v>
      </c>
      <c r="R44" s="1098"/>
      <c r="S44" s="1098"/>
    </row>
    <row r="45" spans="1:19" s="788" customFormat="1" ht="16.5" x14ac:dyDescent="0.2">
      <c r="A45" s="872" t="s">
        <v>418</v>
      </c>
      <c r="B45" s="1098">
        <v>-2</v>
      </c>
      <c r="C45" s="1098"/>
      <c r="D45" s="1098"/>
      <c r="E45" s="1098">
        <v>9.8000000000000007</v>
      </c>
      <c r="F45" s="1098"/>
      <c r="G45" s="1098"/>
      <c r="H45" s="1098">
        <v>2.9</v>
      </c>
      <c r="I45" s="1098"/>
      <c r="J45" s="1098"/>
      <c r="K45" s="1098">
        <v>0.2</v>
      </c>
      <c r="L45" s="1098"/>
      <c r="M45" s="1098"/>
      <c r="N45" s="1098">
        <v>-19.600000000000001</v>
      </c>
      <c r="O45" s="1098"/>
      <c r="P45" s="1098"/>
      <c r="Q45" s="1098">
        <v>-18.399999999999999</v>
      </c>
      <c r="R45" s="1098"/>
      <c r="S45" s="1098"/>
    </row>
    <row r="46" spans="1:19" s="788" customFormat="1" ht="14.25" x14ac:dyDescent="0.2">
      <c r="A46" s="872" t="s">
        <v>0</v>
      </c>
      <c r="B46" s="1098">
        <v>14.6</v>
      </c>
      <c r="C46" s="1098"/>
      <c r="D46" s="1098"/>
      <c r="E46" s="1098">
        <v>15.5</v>
      </c>
      <c r="F46" s="1098"/>
      <c r="G46" s="1098"/>
      <c r="H46" s="1098">
        <v>6.2</v>
      </c>
      <c r="I46" s="1098"/>
      <c r="J46" s="1098"/>
      <c r="K46" s="1098">
        <v>37.700000000000003</v>
      </c>
      <c r="L46" s="1098"/>
      <c r="M46" s="1098"/>
      <c r="N46" s="1098">
        <v>15.4</v>
      </c>
      <c r="O46" s="1098"/>
      <c r="P46" s="1098"/>
      <c r="Q46" s="1098">
        <v>72.3</v>
      </c>
      <c r="R46" s="1098"/>
      <c r="S46" s="1098"/>
    </row>
    <row r="47" spans="1:19" s="788" customFormat="1" ht="14.25" x14ac:dyDescent="0.2">
      <c r="A47" s="872" t="s">
        <v>140</v>
      </c>
      <c r="B47" s="1104">
        <v>0.3</v>
      </c>
      <c r="C47" s="1104"/>
      <c r="D47" s="1104"/>
      <c r="E47" s="1104">
        <v>0.1</v>
      </c>
      <c r="F47" s="1104"/>
      <c r="G47" s="1104"/>
      <c r="H47" s="1104">
        <v>-0.1</v>
      </c>
      <c r="I47" s="1104"/>
      <c r="J47" s="1104"/>
      <c r="K47" s="1104">
        <v>0.3</v>
      </c>
      <c r="L47" s="1104"/>
      <c r="M47" s="1104"/>
      <c r="N47" s="1104">
        <v>-0.2</v>
      </c>
      <c r="O47" s="1104"/>
      <c r="P47" s="1104"/>
      <c r="Q47" s="1104">
        <v>0</v>
      </c>
      <c r="R47" s="1104"/>
      <c r="S47" s="1104"/>
    </row>
    <row r="48" spans="1:19" s="788" customFormat="1" ht="15.75" thickBot="1" x14ac:dyDescent="0.3">
      <c r="A48" s="874" t="s">
        <v>110</v>
      </c>
      <c r="B48" s="1169">
        <v>181.9</v>
      </c>
      <c r="C48" s="1169"/>
      <c r="D48" s="1169"/>
      <c r="E48" s="1169">
        <v>172.5</v>
      </c>
      <c r="F48" s="1169"/>
      <c r="G48" s="1169"/>
      <c r="H48" s="1169">
        <v>150.69999999999999</v>
      </c>
      <c r="I48" s="1169"/>
      <c r="J48" s="1169"/>
      <c r="K48" s="1169">
        <v>157.1</v>
      </c>
      <c r="L48" s="1169"/>
      <c r="M48" s="1169"/>
      <c r="N48" s="1169">
        <v>141.5</v>
      </c>
      <c r="O48" s="1169"/>
      <c r="P48" s="1169"/>
      <c r="Q48" s="1169">
        <v>150.69999999999999</v>
      </c>
      <c r="R48" s="1169"/>
      <c r="S48" s="1169"/>
    </row>
    <row r="49" spans="1:19" s="875" customFormat="1" ht="4.5" customHeight="1" x14ac:dyDescent="0.25">
      <c r="A49" s="874"/>
      <c r="B49" s="876"/>
      <c r="C49" s="876"/>
      <c r="D49" s="876"/>
      <c r="E49" s="876"/>
      <c r="F49" s="876"/>
      <c r="G49" s="876"/>
      <c r="H49" s="876"/>
      <c r="I49" s="876"/>
      <c r="J49" s="876"/>
      <c r="K49" s="876"/>
      <c r="L49" s="876"/>
      <c r="M49" s="876"/>
      <c r="N49" s="876"/>
      <c r="O49" s="876"/>
      <c r="P49" s="876"/>
      <c r="Q49" s="876"/>
      <c r="R49" s="876"/>
      <c r="S49" s="876"/>
    </row>
    <row r="50" spans="1:19" s="788" customFormat="1" ht="14.25" x14ac:dyDescent="0.2">
      <c r="A50" s="872" t="s">
        <v>26</v>
      </c>
      <c r="B50" s="1098">
        <v>47.1</v>
      </c>
      <c r="C50" s="1098"/>
      <c r="D50" s="1098"/>
      <c r="E50" s="1098">
        <v>40.799999999999997</v>
      </c>
      <c r="F50" s="1098"/>
      <c r="G50" s="1098"/>
      <c r="H50" s="1098">
        <v>53</v>
      </c>
      <c r="I50" s="1098"/>
      <c r="J50" s="1098"/>
      <c r="K50" s="1098">
        <v>47.8</v>
      </c>
      <c r="L50" s="1098"/>
      <c r="M50" s="1098"/>
      <c r="N50" s="1098">
        <v>53.3</v>
      </c>
      <c r="O50" s="1098"/>
      <c r="P50" s="1098"/>
      <c r="Q50" s="1098">
        <v>203.1</v>
      </c>
      <c r="R50" s="1098"/>
      <c r="S50" s="1098"/>
    </row>
    <row r="51" spans="1:19" s="875" customFormat="1" ht="4.5" customHeight="1" x14ac:dyDescent="0.25">
      <c r="A51" s="874"/>
      <c r="B51" s="876"/>
      <c r="C51" s="876"/>
      <c r="D51" s="876"/>
      <c r="E51" s="876"/>
      <c r="F51" s="876"/>
      <c r="G51" s="876"/>
      <c r="H51" s="876"/>
      <c r="I51" s="876"/>
      <c r="J51" s="876"/>
      <c r="K51" s="876"/>
      <c r="L51" s="876"/>
      <c r="M51" s="876"/>
      <c r="N51" s="876"/>
      <c r="O51" s="876"/>
      <c r="P51" s="876"/>
      <c r="Q51" s="876"/>
      <c r="R51" s="876"/>
      <c r="S51" s="876"/>
    </row>
    <row r="52" spans="1:19" s="788" customFormat="1" ht="14.25" x14ac:dyDescent="0.2">
      <c r="A52" s="872" t="s">
        <v>130</v>
      </c>
      <c r="B52" s="1170">
        <v>0.26800000000000002</v>
      </c>
      <c r="C52" s="1170"/>
      <c r="D52" s="1170"/>
      <c r="E52" s="1170">
        <v>0.62</v>
      </c>
      <c r="F52" s="1170"/>
      <c r="G52" s="1170"/>
      <c r="H52" s="1170">
        <v>0.17199999999999999</v>
      </c>
      <c r="I52" s="1170"/>
      <c r="J52" s="1170"/>
      <c r="K52" s="1170">
        <v>0.79300000000000004</v>
      </c>
      <c r="L52" s="1170"/>
      <c r="M52" s="1170"/>
      <c r="N52" s="1170">
        <v>-7.9000000000000001E-2</v>
      </c>
      <c r="O52" s="1170"/>
      <c r="P52" s="1170"/>
      <c r="Q52" s="1170">
        <v>0.26500000000000001</v>
      </c>
      <c r="R52" s="1170"/>
      <c r="S52" s="1170"/>
    </row>
    <row r="53" spans="1:19" s="788" customFormat="1" ht="14.25" x14ac:dyDescent="0.2">
      <c r="A53" s="877"/>
      <c r="B53" s="693"/>
      <c r="C53" s="693"/>
      <c r="D53" s="693"/>
      <c r="E53" s="693"/>
      <c r="F53" s="693"/>
      <c r="G53" s="693"/>
      <c r="H53" s="693"/>
      <c r="I53" s="693"/>
      <c r="J53" s="693"/>
      <c r="K53" s="693"/>
      <c r="L53" s="693"/>
      <c r="M53" s="693"/>
      <c r="N53" s="693"/>
      <c r="O53" s="693"/>
      <c r="P53" s="693"/>
      <c r="Q53" s="693"/>
      <c r="R53" s="693"/>
      <c r="S53" s="693"/>
    </row>
    <row r="54" spans="1:19" s="788" customFormat="1" ht="16.5" x14ac:dyDescent="0.2">
      <c r="A54" s="878" t="s">
        <v>473</v>
      </c>
      <c r="B54" s="693"/>
      <c r="C54" s="693"/>
      <c r="D54" s="693"/>
      <c r="E54" s="693"/>
      <c r="F54" s="693"/>
      <c r="G54" s="693"/>
      <c r="H54" s="693"/>
      <c r="I54" s="693"/>
      <c r="J54" s="693"/>
      <c r="K54" s="693"/>
      <c r="L54" s="693"/>
      <c r="M54" s="693"/>
      <c r="N54" s="693"/>
      <c r="O54" s="693"/>
      <c r="P54" s="693"/>
      <c r="Q54" s="693"/>
      <c r="R54" s="693"/>
      <c r="S54" s="693"/>
    </row>
    <row r="55" spans="1:19" s="788" customFormat="1" ht="16.5" x14ac:dyDescent="0.2">
      <c r="A55" s="878" t="s">
        <v>421</v>
      </c>
      <c r="B55" s="693"/>
      <c r="C55" s="693"/>
      <c r="D55" s="693"/>
      <c r="E55" s="693"/>
      <c r="F55" s="693"/>
      <c r="G55" s="693"/>
      <c r="H55" s="693"/>
      <c r="I55" s="693"/>
      <c r="J55" s="693"/>
      <c r="K55" s="693"/>
      <c r="L55" s="693"/>
      <c r="M55" s="693"/>
      <c r="N55" s="693"/>
      <c r="O55" s="693"/>
      <c r="P55" s="693"/>
      <c r="Q55" s="693"/>
      <c r="R55" s="693"/>
      <c r="S55" s="693"/>
    </row>
  </sheetData>
  <mergeCells count="214">
    <mergeCell ref="A1:S1"/>
    <mergeCell ref="A2:S2"/>
    <mergeCell ref="Q50:S50"/>
    <mergeCell ref="B52:D52"/>
    <mergeCell ref="E52:G52"/>
    <mergeCell ref="H52:J52"/>
    <mergeCell ref="K52:M52"/>
    <mergeCell ref="N52:P52"/>
    <mergeCell ref="Q52:S52"/>
    <mergeCell ref="B50:D50"/>
    <mergeCell ref="E50:G50"/>
    <mergeCell ref="H50:J50"/>
    <mergeCell ref="K50:M50"/>
    <mergeCell ref="N50:P50"/>
    <mergeCell ref="Q47:S47"/>
    <mergeCell ref="B48:D48"/>
    <mergeCell ref="E48:G48"/>
    <mergeCell ref="H48:J48"/>
    <mergeCell ref="K48:M48"/>
    <mergeCell ref="N48:P48"/>
    <mergeCell ref="Q48:S48"/>
    <mergeCell ref="B47:D47"/>
    <mergeCell ref="E47:G47"/>
    <mergeCell ref="H47:J47"/>
    <mergeCell ref="K47:M47"/>
    <mergeCell ref="N47:P47"/>
    <mergeCell ref="Q45:S45"/>
    <mergeCell ref="B46:D46"/>
    <mergeCell ref="E46:G46"/>
    <mergeCell ref="H46:J46"/>
    <mergeCell ref="K46:M46"/>
    <mergeCell ref="N46:P46"/>
    <mergeCell ref="Q46:S46"/>
    <mergeCell ref="B45:D45"/>
    <mergeCell ref="E45:G45"/>
    <mergeCell ref="H45:J45"/>
    <mergeCell ref="K45:M45"/>
    <mergeCell ref="N45:P45"/>
    <mergeCell ref="Q43:S43"/>
    <mergeCell ref="B44:D44"/>
    <mergeCell ref="E44:G44"/>
    <mergeCell ref="H44:J44"/>
    <mergeCell ref="K44:M44"/>
    <mergeCell ref="N44:P44"/>
    <mergeCell ref="Q44:S44"/>
    <mergeCell ref="B43:D43"/>
    <mergeCell ref="E43:G43"/>
    <mergeCell ref="H43:J43"/>
    <mergeCell ref="K43:M43"/>
    <mergeCell ref="N43:P43"/>
    <mergeCell ref="Q41:S41"/>
    <mergeCell ref="C42:D42"/>
    <mergeCell ref="F42:G42"/>
    <mergeCell ref="I42:J42"/>
    <mergeCell ref="L42:M42"/>
    <mergeCell ref="O42:P42"/>
    <mergeCell ref="R42:S42"/>
    <mergeCell ref="B41:D41"/>
    <mergeCell ref="E41:G41"/>
    <mergeCell ref="H41:J41"/>
    <mergeCell ref="K41:M41"/>
    <mergeCell ref="N41:P41"/>
    <mergeCell ref="Q36:S36"/>
    <mergeCell ref="B40:D40"/>
    <mergeCell ref="E40:G40"/>
    <mergeCell ref="H40:J40"/>
    <mergeCell ref="K40:M40"/>
    <mergeCell ref="N40:P40"/>
    <mergeCell ref="Q40:S40"/>
    <mergeCell ref="B36:D36"/>
    <mergeCell ref="E36:G36"/>
    <mergeCell ref="H36:J36"/>
    <mergeCell ref="K36:M36"/>
    <mergeCell ref="N36:P36"/>
    <mergeCell ref="Q34:S34"/>
    <mergeCell ref="C35:D35"/>
    <mergeCell ref="R35:S35"/>
    <mergeCell ref="B34:D34"/>
    <mergeCell ref="E34:G34"/>
    <mergeCell ref="H34:J34"/>
    <mergeCell ref="K34:M34"/>
    <mergeCell ref="N34:P34"/>
    <mergeCell ref="Q31:S31"/>
    <mergeCell ref="B32:D32"/>
    <mergeCell ref="E32:G32"/>
    <mergeCell ref="H32:J32"/>
    <mergeCell ref="K32:M32"/>
    <mergeCell ref="N32:P32"/>
    <mergeCell ref="Q32:S32"/>
    <mergeCell ref="B31:D31"/>
    <mergeCell ref="E31:G31"/>
    <mergeCell ref="H31:J31"/>
    <mergeCell ref="K31:M31"/>
    <mergeCell ref="N31:P31"/>
    <mergeCell ref="Q29:S29"/>
    <mergeCell ref="B30:D30"/>
    <mergeCell ref="E30:G30"/>
    <mergeCell ref="H30:J30"/>
    <mergeCell ref="K30:M30"/>
    <mergeCell ref="N30:P30"/>
    <mergeCell ref="Q30:S30"/>
    <mergeCell ref="B29:D29"/>
    <mergeCell ref="E29:G29"/>
    <mergeCell ref="H29:J29"/>
    <mergeCell ref="K29:M29"/>
    <mergeCell ref="N29:P29"/>
    <mergeCell ref="Q27:S27"/>
    <mergeCell ref="B28:D28"/>
    <mergeCell ref="E28:G28"/>
    <mergeCell ref="H28:J28"/>
    <mergeCell ref="K28:M28"/>
    <mergeCell ref="N28:P28"/>
    <mergeCell ref="Q28:S28"/>
    <mergeCell ref="B27:D27"/>
    <mergeCell ref="E27:G27"/>
    <mergeCell ref="H27:J27"/>
    <mergeCell ref="K27:M27"/>
    <mergeCell ref="N27:P27"/>
    <mergeCell ref="Q25:S25"/>
    <mergeCell ref="C26:D26"/>
    <mergeCell ref="F26:G26"/>
    <mergeCell ref="I26:J26"/>
    <mergeCell ref="L26:M26"/>
    <mergeCell ref="O26:P26"/>
    <mergeCell ref="R26:S26"/>
    <mergeCell ref="B25:D25"/>
    <mergeCell ref="E25:G25"/>
    <mergeCell ref="H25:J25"/>
    <mergeCell ref="K25:M25"/>
    <mergeCell ref="N25:P25"/>
    <mergeCell ref="Q19:S19"/>
    <mergeCell ref="B24:D24"/>
    <mergeCell ref="E24:G24"/>
    <mergeCell ref="H24:J24"/>
    <mergeCell ref="K24:M24"/>
    <mergeCell ref="N24:P24"/>
    <mergeCell ref="Q24:S24"/>
    <mergeCell ref="B19:D19"/>
    <mergeCell ref="E19:G19"/>
    <mergeCell ref="H19:J19"/>
    <mergeCell ref="K19:M19"/>
    <mergeCell ref="N19:P19"/>
    <mergeCell ref="R17:S17"/>
    <mergeCell ref="B18:D18"/>
    <mergeCell ref="E18:G18"/>
    <mergeCell ref="H18:J18"/>
    <mergeCell ref="K18:M18"/>
    <mergeCell ref="N18:P18"/>
    <mergeCell ref="Q18:S18"/>
    <mergeCell ref="C17:D17"/>
    <mergeCell ref="F17:G17"/>
    <mergeCell ref="I17:J17"/>
    <mergeCell ref="L17:M17"/>
    <mergeCell ref="O17:P17"/>
    <mergeCell ref="Q14:S14"/>
    <mergeCell ref="B16:D16"/>
    <mergeCell ref="E16:G16"/>
    <mergeCell ref="H16:J16"/>
    <mergeCell ref="K16:M16"/>
    <mergeCell ref="N16:P16"/>
    <mergeCell ref="Q16:S16"/>
    <mergeCell ref="B14:D14"/>
    <mergeCell ref="E14:G14"/>
    <mergeCell ref="H14:J14"/>
    <mergeCell ref="K14:M14"/>
    <mergeCell ref="N14:P14"/>
    <mergeCell ref="Q12:S12"/>
    <mergeCell ref="B13:D13"/>
    <mergeCell ref="E13:G13"/>
    <mergeCell ref="H13:J13"/>
    <mergeCell ref="K13:M13"/>
    <mergeCell ref="N13:P13"/>
    <mergeCell ref="Q13:S13"/>
    <mergeCell ref="B12:D12"/>
    <mergeCell ref="E12:G12"/>
    <mergeCell ref="H12:J12"/>
    <mergeCell ref="K12:M12"/>
    <mergeCell ref="N12:P12"/>
    <mergeCell ref="Q10:S10"/>
    <mergeCell ref="B11:D11"/>
    <mergeCell ref="E11:G11"/>
    <mergeCell ref="H11:J11"/>
    <mergeCell ref="K11:M11"/>
    <mergeCell ref="N11:P11"/>
    <mergeCell ref="Q11:S11"/>
    <mergeCell ref="B10:D10"/>
    <mergeCell ref="E10:G10"/>
    <mergeCell ref="H10:J10"/>
    <mergeCell ref="K10:M10"/>
    <mergeCell ref="N10:P10"/>
    <mergeCell ref="O7:P7"/>
    <mergeCell ref="R7:S7"/>
    <mergeCell ref="B8:D8"/>
    <mergeCell ref="E8:G8"/>
    <mergeCell ref="H8:J8"/>
    <mergeCell ref="K8:M8"/>
    <mergeCell ref="N8:P8"/>
    <mergeCell ref="Q8:S8"/>
    <mergeCell ref="C7:D7"/>
    <mergeCell ref="F7:G7"/>
    <mergeCell ref="I7:J7"/>
    <mergeCell ref="L7:M7"/>
    <mergeCell ref="Q5:S5"/>
    <mergeCell ref="B6:D6"/>
    <mergeCell ref="E6:G6"/>
    <mergeCell ref="H6:J6"/>
    <mergeCell ref="K6:M6"/>
    <mergeCell ref="N6:P6"/>
    <mergeCell ref="Q6:S6"/>
    <mergeCell ref="B5:D5"/>
    <mergeCell ref="E5:G5"/>
    <mergeCell ref="H5:J5"/>
    <mergeCell ref="K5:M5"/>
    <mergeCell ref="N5:P5"/>
  </mergeCells>
  <pageMargins left="0.75" right="0.63" top="0.61" bottom="0.77" header="0.5" footer="0.5"/>
  <pageSetup scale="71" orientation="landscape" horizontalDpi="1200" verticalDpi="1200" r:id="rId1"/>
  <headerFooter alignWithMargins="0">
    <oddHeader>&amp;R&amp;G</oddHeader>
    <oddFooter>&amp;C&amp;11PAGE 18</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zoomScale="80" zoomScaleNormal="80" zoomScaleSheetLayoutView="80" workbookViewId="0">
      <selection activeCell="AF79" sqref="AF79"/>
    </sheetView>
  </sheetViews>
  <sheetFormatPr defaultRowHeight="12.75" x14ac:dyDescent="0.2"/>
  <cols>
    <col min="1" max="1" width="42.140625" style="376" customWidth="1"/>
    <col min="2" max="2" width="4.7109375" style="376" customWidth="1"/>
    <col min="3" max="3" width="5.140625" style="376" customWidth="1"/>
    <col min="4" max="4" width="11.85546875" style="376" customWidth="1"/>
    <col min="5" max="5" width="4.7109375" style="376" customWidth="1"/>
    <col min="6" max="6" width="5.140625" style="376" customWidth="1"/>
    <col min="7" max="7" width="11.85546875" style="376" customWidth="1"/>
    <col min="8" max="8" width="4.85546875" style="376" customWidth="1"/>
    <col min="9" max="9" width="5.140625" style="376" customWidth="1"/>
    <col min="10" max="10" width="11.85546875" style="376" customWidth="1"/>
    <col min="11" max="11" width="4.7109375" style="376" customWidth="1"/>
    <col min="12" max="12" width="5.140625" style="376" customWidth="1"/>
    <col min="13" max="13" width="11.85546875" style="376" customWidth="1"/>
    <col min="14" max="14" width="4.7109375" style="376" customWidth="1"/>
    <col min="15" max="15" width="5.140625" style="376" customWidth="1"/>
    <col min="16" max="16" width="11.85546875" style="376" customWidth="1"/>
    <col min="17" max="17" width="4.7109375" style="376" customWidth="1"/>
    <col min="18" max="18" width="5" style="376" customWidth="1"/>
    <col min="19" max="19" width="11.85546875" style="376" customWidth="1"/>
    <col min="20" max="187" width="9.140625" style="376"/>
    <col min="188" max="188" width="23.42578125" style="376" customWidth="1"/>
    <col min="189" max="189" width="6" style="376" customWidth="1"/>
    <col min="190" max="194" width="9.85546875" style="376" customWidth="1"/>
    <col min="195" max="195" width="8.140625" style="376" customWidth="1"/>
    <col min="196" max="203" width="9.85546875" style="376" customWidth="1"/>
    <col min="204" max="443" width="9.140625" style="376"/>
    <col min="444" max="444" width="23.42578125" style="376" customWidth="1"/>
    <col min="445" max="445" width="6" style="376" customWidth="1"/>
    <col min="446" max="450" width="9.85546875" style="376" customWidth="1"/>
    <col min="451" max="451" width="8.140625" style="376" customWidth="1"/>
    <col min="452" max="459" width="9.85546875" style="376" customWidth="1"/>
    <col min="460" max="699" width="9.140625" style="376"/>
    <col min="700" max="700" width="23.42578125" style="376" customWidth="1"/>
    <col min="701" max="701" width="6" style="376" customWidth="1"/>
    <col min="702" max="706" width="9.85546875" style="376" customWidth="1"/>
    <col min="707" max="707" width="8.140625" style="376" customWidth="1"/>
    <col min="708" max="715" width="9.85546875" style="376" customWidth="1"/>
    <col min="716" max="955" width="9.140625" style="376"/>
    <col min="956" max="956" width="23.42578125" style="376" customWidth="1"/>
    <col min="957" max="957" width="6" style="376" customWidth="1"/>
    <col min="958" max="962" width="9.85546875" style="376" customWidth="1"/>
    <col min="963" max="963" width="8.140625" style="376" customWidth="1"/>
    <col min="964" max="971" width="9.85546875" style="376" customWidth="1"/>
    <col min="972" max="1211" width="9.140625" style="376"/>
    <col min="1212" max="1212" width="23.42578125" style="376" customWidth="1"/>
    <col min="1213" max="1213" width="6" style="376" customWidth="1"/>
    <col min="1214" max="1218" width="9.85546875" style="376" customWidth="1"/>
    <col min="1219" max="1219" width="8.140625" style="376" customWidth="1"/>
    <col min="1220" max="1227" width="9.85546875" style="376" customWidth="1"/>
    <col min="1228" max="1467" width="9.140625" style="376"/>
    <col min="1468" max="1468" width="23.42578125" style="376" customWidth="1"/>
    <col min="1469" max="1469" width="6" style="376" customWidth="1"/>
    <col min="1470" max="1474" width="9.85546875" style="376" customWidth="1"/>
    <col min="1475" max="1475" width="8.140625" style="376" customWidth="1"/>
    <col min="1476" max="1483" width="9.85546875" style="376" customWidth="1"/>
    <col min="1484" max="1723" width="9.140625" style="376"/>
    <col min="1724" max="1724" width="23.42578125" style="376" customWidth="1"/>
    <col min="1725" max="1725" width="6" style="376" customWidth="1"/>
    <col min="1726" max="1730" width="9.85546875" style="376" customWidth="1"/>
    <col min="1731" max="1731" width="8.140625" style="376" customWidth="1"/>
    <col min="1732" max="1739" width="9.85546875" style="376" customWidth="1"/>
    <col min="1740" max="1979" width="9.140625" style="376"/>
    <col min="1980" max="1980" width="23.42578125" style="376" customWidth="1"/>
    <col min="1981" max="1981" width="6" style="376" customWidth="1"/>
    <col min="1982" max="1986" width="9.85546875" style="376" customWidth="1"/>
    <col min="1987" max="1987" width="8.140625" style="376" customWidth="1"/>
    <col min="1988" max="1995" width="9.85546875" style="376" customWidth="1"/>
    <col min="1996" max="2235" width="9.140625" style="376"/>
    <col min="2236" max="2236" width="23.42578125" style="376" customWidth="1"/>
    <col min="2237" max="2237" width="6" style="376" customWidth="1"/>
    <col min="2238" max="2242" width="9.85546875" style="376" customWidth="1"/>
    <col min="2243" max="2243" width="8.140625" style="376" customWidth="1"/>
    <col min="2244" max="2251" width="9.85546875" style="376" customWidth="1"/>
    <col min="2252" max="2491" width="9.140625" style="376"/>
    <col min="2492" max="2492" width="23.42578125" style="376" customWidth="1"/>
    <col min="2493" max="2493" width="6" style="376" customWidth="1"/>
    <col min="2494" max="2498" width="9.85546875" style="376" customWidth="1"/>
    <col min="2499" max="2499" width="8.140625" style="376" customWidth="1"/>
    <col min="2500" max="2507" width="9.85546875" style="376" customWidth="1"/>
    <col min="2508" max="2747" width="9.140625" style="376"/>
    <col min="2748" max="2748" width="23.42578125" style="376" customWidth="1"/>
    <col min="2749" max="2749" width="6" style="376" customWidth="1"/>
    <col min="2750" max="2754" width="9.85546875" style="376" customWidth="1"/>
    <col min="2755" max="2755" width="8.140625" style="376" customWidth="1"/>
    <col min="2756" max="2763" width="9.85546875" style="376" customWidth="1"/>
    <col min="2764" max="3003" width="9.140625" style="376"/>
    <col min="3004" max="3004" width="23.42578125" style="376" customWidth="1"/>
    <col min="3005" max="3005" width="6" style="376" customWidth="1"/>
    <col min="3006" max="3010" width="9.85546875" style="376" customWidth="1"/>
    <col min="3011" max="3011" width="8.140625" style="376" customWidth="1"/>
    <col min="3012" max="3019" width="9.85546875" style="376" customWidth="1"/>
    <col min="3020" max="3259" width="9.140625" style="376"/>
    <col min="3260" max="3260" width="23.42578125" style="376" customWidth="1"/>
    <col min="3261" max="3261" width="6" style="376" customWidth="1"/>
    <col min="3262" max="3266" width="9.85546875" style="376" customWidth="1"/>
    <col min="3267" max="3267" width="8.140625" style="376" customWidth="1"/>
    <col min="3268" max="3275" width="9.85546875" style="376" customWidth="1"/>
    <col min="3276" max="3515" width="9.140625" style="376"/>
    <col min="3516" max="3516" width="23.42578125" style="376" customWidth="1"/>
    <col min="3517" max="3517" width="6" style="376" customWidth="1"/>
    <col min="3518" max="3522" width="9.85546875" style="376" customWidth="1"/>
    <col min="3523" max="3523" width="8.140625" style="376" customWidth="1"/>
    <col min="3524" max="3531" width="9.85546875" style="376" customWidth="1"/>
    <col min="3532" max="3771" width="9.140625" style="376"/>
    <col min="3772" max="3772" width="23.42578125" style="376" customWidth="1"/>
    <col min="3773" max="3773" width="6" style="376" customWidth="1"/>
    <col min="3774" max="3778" width="9.85546875" style="376" customWidth="1"/>
    <col min="3779" max="3779" width="8.140625" style="376" customWidth="1"/>
    <col min="3780" max="3787" width="9.85546875" style="376" customWidth="1"/>
    <col min="3788" max="4027" width="9.140625" style="376"/>
    <col min="4028" max="4028" width="23.42578125" style="376" customWidth="1"/>
    <col min="4029" max="4029" width="6" style="376" customWidth="1"/>
    <col min="4030" max="4034" width="9.85546875" style="376" customWidth="1"/>
    <col min="4035" max="4035" width="8.140625" style="376" customWidth="1"/>
    <col min="4036" max="4043" width="9.85546875" style="376" customWidth="1"/>
    <col min="4044" max="4283" width="9.140625" style="376"/>
    <col min="4284" max="4284" width="23.42578125" style="376" customWidth="1"/>
    <col min="4285" max="4285" width="6" style="376" customWidth="1"/>
    <col min="4286" max="4290" width="9.85546875" style="376" customWidth="1"/>
    <col min="4291" max="4291" width="8.140625" style="376" customWidth="1"/>
    <col min="4292" max="4299" width="9.85546875" style="376" customWidth="1"/>
    <col min="4300" max="4539" width="9.140625" style="376"/>
    <col min="4540" max="4540" width="23.42578125" style="376" customWidth="1"/>
    <col min="4541" max="4541" width="6" style="376" customWidth="1"/>
    <col min="4542" max="4546" width="9.85546875" style="376" customWidth="1"/>
    <col min="4547" max="4547" width="8.140625" style="376" customWidth="1"/>
    <col min="4548" max="4555" width="9.85546875" style="376" customWidth="1"/>
    <col min="4556" max="4795" width="9.140625" style="376"/>
    <col min="4796" max="4796" width="23.42578125" style="376" customWidth="1"/>
    <col min="4797" max="4797" width="6" style="376" customWidth="1"/>
    <col min="4798" max="4802" width="9.85546875" style="376" customWidth="1"/>
    <col min="4803" max="4803" width="8.140625" style="376" customWidth="1"/>
    <col min="4804" max="4811" width="9.85546875" style="376" customWidth="1"/>
    <col min="4812" max="5051" width="9.140625" style="376"/>
    <col min="5052" max="5052" width="23.42578125" style="376" customWidth="1"/>
    <col min="5053" max="5053" width="6" style="376" customWidth="1"/>
    <col min="5054" max="5058" width="9.85546875" style="376" customWidth="1"/>
    <col min="5059" max="5059" width="8.140625" style="376" customWidth="1"/>
    <col min="5060" max="5067" width="9.85546875" style="376" customWidth="1"/>
    <col min="5068" max="5307" width="9.140625" style="376"/>
    <col min="5308" max="5308" width="23.42578125" style="376" customWidth="1"/>
    <col min="5309" max="5309" width="6" style="376" customWidth="1"/>
    <col min="5310" max="5314" width="9.85546875" style="376" customWidth="1"/>
    <col min="5315" max="5315" width="8.140625" style="376" customWidth="1"/>
    <col min="5316" max="5323" width="9.85546875" style="376" customWidth="1"/>
    <col min="5324" max="5563" width="9.140625" style="376"/>
    <col min="5564" max="5564" width="23.42578125" style="376" customWidth="1"/>
    <col min="5565" max="5565" width="6" style="376" customWidth="1"/>
    <col min="5566" max="5570" width="9.85546875" style="376" customWidth="1"/>
    <col min="5571" max="5571" width="8.140625" style="376" customWidth="1"/>
    <col min="5572" max="5579" width="9.85546875" style="376" customWidth="1"/>
    <col min="5580" max="5819" width="9.140625" style="376"/>
    <col min="5820" max="5820" width="23.42578125" style="376" customWidth="1"/>
    <col min="5821" max="5821" width="6" style="376" customWidth="1"/>
    <col min="5822" max="5826" width="9.85546875" style="376" customWidth="1"/>
    <col min="5827" max="5827" width="8.140625" style="376" customWidth="1"/>
    <col min="5828" max="5835" width="9.85546875" style="376" customWidth="1"/>
    <col min="5836" max="6075" width="9.140625" style="376"/>
    <col min="6076" max="6076" width="23.42578125" style="376" customWidth="1"/>
    <col min="6077" max="6077" width="6" style="376" customWidth="1"/>
    <col min="6078" max="6082" width="9.85546875" style="376" customWidth="1"/>
    <col min="6083" max="6083" width="8.140625" style="376" customWidth="1"/>
    <col min="6084" max="6091" width="9.85546875" style="376" customWidth="1"/>
    <col min="6092" max="6331" width="9.140625" style="376"/>
    <col min="6332" max="6332" width="23.42578125" style="376" customWidth="1"/>
    <col min="6333" max="6333" width="6" style="376" customWidth="1"/>
    <col min="6334" max="6338" width="9.85546875" style="376" customWidth="1"/>
    <col min="6339" max="6339" width="8.140625" style="376" customWidth="1"/>
    <col min="6340" max="6347" width="9.85546875" style="376" customWidth="1"/>
    <col min="6348" max="6587" width="9.140625" style="376"/>
    <col min="6588" max="6588" width="23.42578125" style="376" customWidth="1"/>
    <col min="6589" max="6589" width="6" style="376" customWidth="1"/>
    <col min="6590" max="6594" width="9.85546875" style="376" customWidth="1"/>
    <col min="6595" max="6595" width="8.140625" style="376" customWidth="1"/>
    <col min="6596" max="6603" width="9.85546875" style="376" customWidth="1"/>
    <col min="6604" max="6843" width="9.140625" style="376"/>
    <col min="6844" max="6844" width="23.42578125" style="376" customWidth="1"/>
    <col min="6845" max="6845" width="6" style="376" customWidth="1"/>
    <col min="6846" max="6850" width="9.85546875" style="376" customWidth="1"/>
    <col min="6851" max="6851" width="8.140625" style="376" customWidth="1"/>
    <col min="6852" max="6859" width="9.85546875" style="376" customWidth="1"/>
    <col min="6860" max="7099" width="9.140625" style="376"/>
    <col min="7100" max="7100" width="23.42578125" style="376" customWidth="1"/>
    <col min="7101" max="7101" width="6" style="376" customWidth="1"/>
    <col min="7102" max="7106" width="9.85546875" style="376" customWidth="1"/>
    <col min="7107" max="7107" width="8.140625" style="376" customWidth="1"/>
    <col min="7108" max="7115" width="9.85546875" style="376" customWidth="1"/>
    <col min="7116" max="7355" width="9.140625" style="376"/>
    <col min="7356" max="7356" width="23.42578125" style="376" customWidth="1"/>
    <col min="7357" max="7357" width="6" style="376" customWidth="1"/>
    <col min="7358" max="7362" width="9.85546875" style="376" customWidth="1"/>
    <col min="7363" max="7363" width="8.140625" style="376" customWidth="1"/>
    <col min="7364" max="7371" width="9.85546875" style="376" customWidth="1"/>
    <col min="7372" max="7611" width="9.140625" style="376"/>
    <col min="7612" max="7612" width="23.42578125" style="376" customWidth="1"/>
    <col min="7613" max="7613" width="6" style="376" customWidth="1"/>
    <col min="7614" max="7618" width="9.85546875" style="376" customWidth="1"/>
    <col min="7619" max="7619" width="8.140625" style="376" customWidth="1"/>
    <col min="7620" max="7627" width="9.85546875" style="376" customWidth="1"/>
    <col min="7628" max="7867" width="9.140625" style="376"/>
    <col min="7868" max="7868" width="23.42578125" style="376" customWidth="1"/>
    <col min="7869" max="7869" width="6" style="376" customWidth="1"/>
    <col min="7870" max="7874" width="9.85546875" style="376" customWidth="1"/>
    <col min="7875" max="7875" width="8.140625" style="376" customWidth="1"/>
    <col min="7876" max="7883" width="9.85546875" style="376" customWidth="1"/>
    <col min="7884" max="8123" width="9.140625" style="376"/>
    <col min="8124" max="8124" width="23.42578125" style="376" customWidth="1"/>
    <col min="8125" max="8125" width="6" style="376" customWidth="1"/>
    <col min="8126" max="8130" width="9.85546875" style="376" customWidth="1"/>
    <col min="8131" max="8131" width="8.140625" style="376" customWidth="1"/>
    <col min="8132" max="8139" width="9.85546875" style="376" customWidth="1"/>
    <col min="8140" max="8379" width="9.140625" style="376"/>
    <col min="8380" max="8380" width="23.42578125" style="376" customWidth="1"/>
    <col min="8381" max="8381" width="6" style="376" customWidth="1"/>
    <col min="8382" max="8386" width="9.85546875" style="376" customWidth="1"/>
    <col min="8387" max="8387" width="8.140625" style="376" customWidth="1"/>
    <col min="8388" max="8395" width="9.85546875" style="376" customWidth="1"/>
    <col min="8396" max="8635" width="9.140625" style="376"/>
    <col min="8636" max="8636" width="23.42578125" style="376" customWidth="1"/>
    <col min="8637" max="8637" width="6" style="376" customWidth="1"/>
    <col min="8638" max="8642" width="9.85546875" style="376" customWidth="1"/>
    <col min="8643" max="8643" width="8.140625" style="376" customWidth="1"/>
    <col min="8644" max="8651" width="9.85546875" style="376" customWidth="1"/>
    <col min="8652" max="8891" width="9.140625" style="376"/>
    <col min="8892" max="8892" width="23.42578125" style="376" customWidth="1"/>
    <col min="8893" max="8893" width="6" style="376" customWidth="1"/>
    <col min="8894" max="8898" width="9.85546875" style="376" customWidth="1"/>
    <col min="8899" max="8899" width="8.140625" style="376" customWidth="1"/>
    <col min="8900" max="8907" width="9.85546875" style="376" customWidth="1"/>
    <col min="8908" max="9147" width="9.140625" style="376"/>
    <col min="9148" max="9148" width="23.42578125" style="376" customWidth="1"/>
    <col min="9149" max="9149" width="6" style="376" customWidth="1"/>
    <col min="9150" max="9154" width="9.85546875" style="376" customWidth="1"/>
    <col min="9155" max="9155" width="8.140625" style="376" customWidth="1"/>
    <col min="9156" max="9163" width="9.85546875" style="376" customWidth="1"/>
    <col min="9164" max="9403" width="9.140625" style="376"/>
    <col min="9404" max="9404" width="23.42578125" style="376" customWidth="1"/>
    <col min="9405" max="9405" width="6" style="376" customWidth="1"/>
    <col min="9406" max="9410" width="9.85546875" style="376" customWidth="1"/>
    <col min="9411" max="9411" width="8.140625" style="376" customWidth="1"/>
    <col min="9412" max="9419" width="9.85546875" style="376" customWidth="1"/>
    <col min="9420" max="9659" width="9.140625" style="376"/>
    <col min="9660" max="9660" width="23.42578125" style="376" customWidth="1"/>
    <col min="9661" max="9661" width="6" style="376" customWidth="1"/>
    <col min="9662" max="9666" width="9.85546875" style="376" customWidth="1"/>
    <col min="9667" max="9667" width="8.140625" style="376" customWidth="1"/>
    <col min="9668" max="9675" width="9.85546875" style="376" customWidth="1"/>
    <col min="9676" max="9915" width="9.140625" style="376"/>
    <col min="9916" max="9916" width="23.42578125" style="376" customWidth="1"/>
    <col min="9917" max="9917" width="6" style="376" customWidth="1"/>
    <col min="9918" max="9922" width="9.85546875" style="376" customWidth="1"/>
    <col min="9923" max="9923" width="8.140625" style="376" customWidth="1"/>
    <col min="9924" max="9931" width="9.85546875" style="376" customWidth="1"/>
    <col min="9932" max="10171" width="9.140625" style="376"/>
    <col min="10172" max="10172" width="23.42578125" style="376" customWidth="1"/>
    <col min="10173" max="10173" width="6" style="376" customWidth="1"/>
    <col min="10174" max="10178" width="9.85546875" style="376" customWidth="1"/>
    <col min="10179" max="10179" width="8.140625" style="376" customWidth="1"/>
    <col min="10180" max="10187" width="9.85546875" style="376" customWidth="1"/>
    <col min="10188" max="10427" width="9.140625" style="376"/>
    <col min="10428" max="10428" width="23.42578125" style="376" customWidth="1"/>
    <col min="10429" max="10429" width="6" style="376" customWidth="1"/>
    <col min="10430" max="10434" width="9.85546875" style="376" customWidth="1"/>
    <col min="10435" max="10435" width="8.140625" style="376" customWidth="1"/>
    <col min="10436" max="10443" width="9.85546875" style="376" customWidth="1"/>
    <col min="10444" max="10683" width="9.140625" style="376"/>
    <col min="10684" max="10684" width="23.42578125" style="376" customWidth="1"/>
    <col min="10685" max="10685" width="6" style="376" customWidth="1"/>
    <col min="10686" max="10690" width="9.85546875" style="376" customWidth="1"/>
    <col min="10691" max="10691" width="8.140625" style="376" customWidth="1"/>
    <col min="10692" max="10699" width="9.85546875" style="376" customWidth="1"/>
    <col min="10700" max="10939" width="9.140625" style="376"/>
    <col min="10940" max="10940" width="23.42578125" style="376" customWidth="1"/>
    <col min="10941" max="10941" width="6" style="376" customWidth="1"/>
    <col min="10942" max="10946" width="9.85546875" style="376" customWidth="1"/>
    <col min="10947" max="10947" width="8.140625" style="376" customWidth="1"/>
    <col min="10948" max="10955" width="9.85546875" style="376" customWidth="1"/>
    <col min="10956" max="11195" width="9.140625" style="376"/>
    <col min="11196" max="11196" width="23.42578125" style="376" customWidth="1"/>
    <col min="11197" max="11197" width="6" style="376" customWidth="1"/>
    <col min="11198" max="11202" width="9.85546875" style="376" customWidth="1"/>
    <col min="11203" max="11203" width="8.140625" style="376" customWidth="1"/>
    <col min="11204" max="11211" width="9.85546875" style="376" customWidth="1"/>
    <col min="11212" max="11451" width="9.140625" style="376"/>
    <col min="11452" max="11452" width="23.42578125" style="376" customWidth="1"/>
    <col min="11453" max="11453" width="6" style="376" customWidth="1"/>
    <col min="11454" max="11458" width="9.85546875" style="376" customWidth="1"/>
    <col min="11459" max="11459" width="8.140625" style="376" customWidth="1"/>
    <col min="11460" max="11467" width="9.85546875" style="376" customWidth="1"/>
    <col min="11468" max="11707" width="9.140625" style="376"/>
    <col min="11708" max="11708" width="23.42578125" style="376" customWidth="1"/>
    <col min="11709" max="11709" width="6" style="376" customWidth="1"/>
    <col min="11710" max="11714" width="9.85546875" style="376" customWidth="1"/>
    <col min="11715" max="11715" width="8.140625" style="376" customWidth="1"/>
    <col min="11716" max="11723" width="9.85546875" style="376" customWidth="1"/>
    <col min="11724" max="11963" width="9.140625" style="376"/>
    <col min="11964" max="11964" width="23.42578125" style="376" customWidth="1"/>
    <col min="11965" max="11965" width="6" style="376" customWidth="1"/>
    <col min="11966" max="11970" width="9.85546875" style="376" customWidth="1"/>
    <col min="11971" max="11971" width="8.140625" style="376" customWidth="1"/>
    <col min="11972" max="11979" width="9.85546875" style="376" customWidth="1"/>
    <col min="11980" max="12219" width="9.140625" style="376"/>
    <col min="12220" max="12220" width="23.42578125" style="376" customWidth="1"/>
    <col min="12221" max="12221" width="6" style="376" customWidth="1"/>
    <col min="12222" max="12226" width="9.85546875" style="376" customWidth="1"/>
    <col min="12227" max="12227" width="8.140625" style="376" customWidth="1"/>
    <col min="12228" max="12235" width="9.85546875" style="376" customWidth="1"/>
    <col min="12236" max="12475" width="9.140625" style="376"/>
    <col min="12476" max="12476" width="23.42578125" style="376" customWidth="1"/>
    <col min="12477" max="12477" width="6" style="376" customWidth="1"/>
    <col min="12478" max="12482" width="9.85546875" style="376" customWidth="1"/>
    <col min="12483" max="12483" width="8.140625" style="376" customWidth="1"/>
    <col min="12484" max="12491" width="9.85546875" style="376" customWidth="1"/>
    <col min="12492" max="12731" width="9.140625" style="376"/>
    <col min="12732" max="12732" width="23.42578125" style="376" customWidth="1"/>
    <col min="12733" max="12733" width="6" style="376" customWidth="1"/>
    <col min="12734" max="12738" width="9.85546875" style="376" customWidth="1"/>
    <col min="12739" max="12739" width="8.140625" style="376" customWidth="1"/>
    <col min="12740" max="12747" width="9.85546875" style="376" customWidth="1"/>
    <col min="12748" max="12987" width="9.140625" style="376"/>
    <col min="12988" max="12988" width="23.42578125" style="376" customWidth="1"/>
    <col min="12989" max="12989" width="6" style="376" customWidth="1"/>
    <col min="12990" max="12994" width="9.85546875" style="376" customWidth="1"/>
    <col min="12995" max="12995" width="8.140625" style="376" customWidth="1"/>
    <col min="12996" max="13003" width="9.85546875" style="376" customWidth="1"/>
    <col min="13004" max="13243" width="9.140625" style="376"/>
    <col min="13244" max="13244" width="23.42578125" style="376" customWidth="1"/>
    <col min="13245" max="13245" width="6" style="376" customWidth="1"/>
    <col min="13246" max="13250" width="9.85546875" style="376" customWidth="1"/>
    <col min="13251" max="13251" width="8.140625" style="376" customWidth="1"/>
    <col min="13252" max="13259" width="9.85546875" style="376" customWidth="1"/>
    <col min="13260" max="13499" width="9.140625" style="376"/>
    <col min="13500" max="13500" width="23.42578125" style="376" customWidth="1"/>
    <col min="13501" max="13501" width="6" style="376" customWidth="1"/>
    <col min="13502" max="13506" width="9.85546875" style="376" customWidth="1"/>
    <col min="13507" max="13507" width="8.140625" style="376" customWidth="1"/>
    <col min="13508" max="13515" width="9.85546875" style="376" customWidth="1"/>
    <col min="13516" max="13755" width="9.140625" style="376"/>
    <col min="13756" max="13756" width="23.42578125" style="376" customWidth="1"/>
    <col min="13757" max="13757" width="6" style="376" customWidth="1"/>
    <col min="13758" max="13762" width="9.85546875" style="376" customWidth="1"/>
    <col min="13763" max="13763" width="8.140625" style="376" customWidth="1"/>
    <col min="13764" max="13771" width="9.85546875" style="376" customWidth="1"/>
    <col min="13772" max="14011" width="9.140625" style="376"/>
    <col min="14012" max="14012" width="23.42578125" style="376" customWidth="1"/>
    <col min="14013" max="14013" width="6" style="376" customWidth="1"/>
    <col min="14014" max="14018" width="9.85546875" style="376" customWidth="1"/>
    <col min="14019" max="14019" width="8.140625" style="376" customWidth="1"/>
    <col min="14020" max="14027" width="9.85546875" style="376" customWidth="1"/>
    <col min="14028" max="14267" width="9.140625" style="376"/>
    <col min="14268" max="14268" width="23.42578125" style="376" customWidth="1"/>
    <col min="14269" max="14269" width="6" style="376" customWidth="1"/>
    <col min="14270" max="14274" width="9.85546875" style="376" customWidth="1"/>
    <col min="14275" max="14275" width="8.140625" style="376" customWidth="1"/>
    <col min="14276" max="14283" width="9.85546875" style="376" customWidth="1"/>
    <col min="14284" max="14523" width="9.140625" style="376"/>
    <col min="14524" max="14524" width="23.42578125" style="376" customWidth="1"/>
    <col min="14525" max="14525" width="6" style="376" customWidth="1"/>
    <col min="14526" max="14530" width="9.85546875" style="376" customWidth="1"/>
    <col min="14531" max="14531" width="8.140625" style="376" customWidth="1"/>
    <col min="14532" max="14539" width="9.85546875" style="376" customWidth="1"/>
    <col min="14540" max="14779" width="9.140625" style="376"/>
    <col min="14780" max="14780" width="23.42578125" style="376" customWidth="1"/>
    <col min="14781" max="14781" width="6" style="376" customWidth="1"/>
    <col min="14782" max="14786" width="9.85546875" style="376" customWidth="1"/>
    <col min="14787" max="14787" width="8.140625" style="376" customWidth="1"/>
    <col min="14788" max="14795" width="9.85546875" style="376" customWidth="1"/>
    <col min="14796" max="15035" width="9.140625" style="376"/>
    <col min="15036" max="15036" width="23.42578125" style="376" customWidth="1"/>
    <col min="15037" max="15037" width="6" style="376" customWidth="1"/>
    <col min="15038" max="15042" width="9.85546875" style="376" customWidth="1"/>
    <col min="15043" max="15043" width="8.140625" style="376" customWidth="1"/>
    <col min="15044" max="15051" width="9.85546875" style="376" customWidth="1"/>
    <col min="15052" max="15291" width="9.140625" style="376"/>
    <col min="15292" max="15292" width="23.42578125" style="376" customWidth="1"/>
    <col min="15293" max="15293" width="6" style="376" customWidth="1"/>
    <col min="15294" max="15298" width="9.85546875" style="376" customWidth="1"/>
    <col min="15299" max="15299" width="8.140625" style="376" customWidth="1"/>
    <col min="15300" max="15307" width="9.85546875" style="376" customWidth="1"/>
    <col min="15308" max="15547" width="9.140625" style="376"/>
    <col min="15548" max="15548" width="23.42578125" style="376" customWidth="1"/>
    <col min="15549" max="15549" width="6" style="376" customWidth="1"/>
    <col min="15550" max="15554" width="9.85546875" style="376" customWidth="1"/>
    <col min="15555" max="15555" width="8.140625" style="376" customWidth="1"/>
    <col min="15556" max="15563" width="9.85546875" style="376" customWidth="1"/>
    <col min="15564" max="15803" width="9.140625" style="376"/>
    <col min="15804" max="15804" width="23.42578125" style="376" customWidth="1"/>
    <col min="15805" max="15805" width="6" style="376" customWidth="1"/>
    <col min="15806" max="15810" width="9.85546875" style="376" customWidth="1"/>
    <col min="15811" max="15811" width="8.140625" style="376" customWidth="1"/>
    <col min="15812" max="15819" width="9.85546875" style="376" customWidth="1"/>
    <col min="15820" max="16059" width="9.140625" style="376"/>
    <col min="16060" max="16060" width="23.42578125" style="376" customWidth="1"/>
    <col min="16061" max="16061" width="6" style="376" customWidth="1"/>
    <col min="16062" max="16066" width="9.85546875" style="376" customWidth="1"/>
    <col min="16067" max="16067" width="8.140625" style="376" customWidth="1"/>
    <col min="16068" max="16075" width="9.85546875" style="376" customWidth="1"/>
    <col min="16076" max="16384" width="9.140625" style="376"/>
  </cols>
  <sheetData>
    <row r="1" spans="1:19" s="788" customFormat="1" ht="15.75" x14ac:dyDescent="0.25">
      <c r="A1" s="1128" t="s">
        <v>338</v>
      </c>
      <c r="B1" s="1128"/>
      <c r="C1" s="1128"/>
      <c r="D1" s="1128"/>
      <c r="E1" s="1128"/>
      <c r="F1" s="1128"/>
      <c r="G1" s="1128"/>
      <c r="H1" s="1128"/>
      <c r="I1" s="1128"/>
      <c r="J1" s="1128"/>
      <c r="K1" s="1128"/>
      <c r="L1" s="1128"/>
      <c r="M1" s="1128"/>
      <c r="N1" s="1128"/>
      <c r="O1" s="1128"/>
      <c r="P1" s="1128"/>
      <c r="Q1" s="1128"/>
      <c r="R1" s="1128"/>
      <c r="S1" s="1128"/>
    </row>
    <row r="2" spans="1:19" s="870" customFormat="1" ht="12.75" customHeight="1" x14ac:dyDescent="0.25">
      <c r="A2" s="1128" t="s">
        <v>423</v>
      </c>
      <c r="B2" s="1128"/>
      <c r="C2" s="1128"/>
      <c r="D2" s="1128"/>
      <c r="E2" s="1128"/>
      <c r="F2" s="1128"/>
      <c r="G2" s="1128"/>
      <c r="H2" s="1128"/>
      <c r="I2" s="1128"/>
      <c r="J2" s="1128"/>
      <c r="K2" s="1128"/>
      <c r="L2" s="1128"/>
      <c r="M2" s="1128"/>
      <c r="N2" s="1128"/>
      <c r="O2" s="1128"/>
      <c r="P2" s="1128"/>
      <c r="Q2" s="1128"/>
      <c r="R2" s="1128"/>
      <c r="S2" s="1128"/>
    </row>
    <row r="3" spans="1:19" ht="12.75" customHeight="1" x14ac:dyDescent="0.25">
      <c r="A3" s="855"/>
      <c r="B3" s="855"/>
      <c r="C3" s="855"/>
      <c r="D3" s="855"/>
      <c r="E3" s="855"/>
      <c r="F3" s="855"/>
      <c r="G3" s="855"/>
      <c r="H3" s="855"/>
      <c r="I3" s="855"/>
      <c r="J3" s="855"/>
      <c r="K3" s="855"/>
      <c r="L3" s="855"/>
      <c r="M3" s="855"/>
      <c r="N3" s="855"/>
      <c r="O3" s="855"/>
      <c r="P3" s="855"/>
    </row>
    <row r="4" spans="1:19" ht="12.75" customHeight="1" x14ac:dyDescent="0.25">
      <c r="A4" s="855"/>
      <c r="B4" s="855"/>
      <c r="C4" s="855"/>
      <c r="D4" s="855"/>
      <c r="E4" s="855"/>
      <c r="F4" s="855"/>
      <c r="G4" s="855"/>
      <c r="H4" s="855"/>
      <c r="I4" s="855"/>
      <c r="J4" s="855"/>
      <c r="K4" s="855"/>
      <c r="L4" s="855"/>
      <c r="M4" s="855"/>
      <c r="N4" s="855"/>
      <c r="O4" s="855"/>
      <c r="P4" s="855"/>
    </row>
    <row r="5" spans="1:19" s="788" customFormat="1" ht="15" x14ac:dyDescent="0.25">
      <c r="A5" s="693"/>
      <c r="B5" s="1165" t="s">
        <v>122</v>
      </c>
      <c r="C5" s="1165"/>
      <c r="D5" s="1165"/>
      <c r="E5" s="1165" t="s">
        <v>121</v>
      </c>
      <c r="F5" s="1165"/>
      <c r="G5" s="1165"/>
      <c r="H5" s="1165" t="s">
        <v>79</v>
      </c>
      <c r="I5" s="1165"/>
      <c r="J5" s="1165"/>
      <c r="K5" s="1165" t="s">
        <v>123</v>
      </c>
      <c r="L5" s="1165"/>
      <c r="M5" s="1165"/>
      <c r="N5" s="1165" t="s">
        <v>122</v>
      </c>
      <c r="O5" s="1165"/>
      <c r="P5" s="1165"/>
      <c r="Q5" s="1165" t="s">
        <v>78</v>
      </c>
      <c r="R5" s="1165"/>
      <c r="S5" s="1165"/>
    </row>
    <row r="6" spans="1:19" s="788" customFormat="1" ht="15" x14ac:dyDescent="0.25">
      <c r="A6" s="871" t="s">
        <v>50</v>
      </c>
      <c r="B6" s="1166">
        <v>2014</v>
      </c>
      <c r="C6" s="1166"/>
      <c r="D6" s="1166"/>
      <c r="E6" s="1166">
        <v>2014</v>
      </c>
      <c r="F6" s="1166"/>
      <c r="G6" s="1166"/>
      <c r="H6" s="1166">
        <v>2013</v>
      </c>
      <c r="I6" s="1166"/>
      <c r="J6" s="1166"/>
      <c r="K6" s="1166">
        <v>2013</v>
      </c>
      <c r="L6" s="1166"/>
      <c r="M6" s="1166"/>
      <c r="N6" s="1166">
        <v>2013</v>
      </c>
      <c r="O6" s="1166"/>
      <c r="P6" s="1166"/>
      <c r="Q6" s="1166">
        <v>2013</v>
      </c>
      <c r="R6" s="1166"/>
      <c r="S6" s="1166"/>
    </row>
    <row r="7" spans="1:19" s="870" customFormat="1" ht="6.75" customHeight="1" x14ac:dyDescent="0.25">
      <c r="A7" s="872"/>
      <c r="B7" s="873"/>
      <c r="C7" s="1167"/>
      <c r="D7" s="1167"/>
      <c r="E7" s="873"/>
      <c r="F7" s="1167"/>
      <c r="G7" s="1167"/>
      <c r="H7" s="873"/>
      <c r="I7" s="1167"/>
      <c r="J7" s="1167"/>
      <c r="K7" s="873"/>
      <c r="L7" s="1167"/>
      <c r="M7" s="1167"/>
      <c r="N7" s="873"/>
      <c r="O7" s="1167"/>
      <c r="P7" s="1167"/>
      <c r="Q7" s="873"/>
      <c r="R7" s="1167"/>
      <c r="S7" s="1167"/>
    </row>
    <row r="8" spans="1:19" s="788" customFormat="1" ht="14.25" x14ac:dyDescent="0.2">
      <c r="A8" s="872" t="s">
        <v>111</v>
      </c>
      <c r="B8" s="1168">
        <v>76.900000000000006</v>
      </c>
      <c r="C8" s="1168"/>
      <c r="D8" s="1168"/>
      <c r="E8" s="1168">
        <v>88.9</v>
      </c>
      <c r="F8" s="1168"/>
      <c r="G8" s="1168"/>
      <c r="H8" s="1168">
        <v>81.099999999999994</v>
      </c>
      <c r="I8" s="1168"/>
      <c r="J8" s="1168"/>
      <c r="K8" s="1168">
        <v>83.1</v>
      </c>
      <c r="L8" s="1168"/>
      <c r="M8" s="1168"/>
      <c r="N8" s="1168">
        <v>53.6</v>
      </c>
      <c r="O8" s="1168"/>
      <c r="P8" s="1168"/>
      <c r="Q8" s="1168">
        <v>52.1</v>
      </c>
      <c r="R8" s="1168"/>
      <c r="S8" s="1168"/>
    </row>
    <row r="9" spans="1:19" s="788" customFormat="1" ht="14.25" x14ac:dyDescent="0.2">
      <c r="A9" s="872" t="s">
        <v>128</v>
      </c>
      <c r="B9" s="1098">
        <v>7.5</v>
      </c>
      <c r="C9" s="1098"/>
      <c r="D9" s="1098"/>
      <c r="E9" s="1098">
        <v>15.9</v>
      </c>
      <c r="F9" s="1098"/>
      <c r="G9" s="1098"/>
      <c r="H9" s="1098">
        <v>6.6</v>
      </c>
      <c r="I9" s="1098"/>
      <c r="J9" s="1098"/>
      <c r="K9" s="1098">
        <v>12.7</v>
      </c>
      <c r="L9" s="1098"/>
      <c r="M9" s="1098"/>
      <c r="N9" s="1098">
        <v>8.3000000000000007</v>
      </c>
      <c r="O9" s="1098"/>
      <c r="P9" s="1098"/>
      <c r="Q9" s="1098">
        <v>29</v>
      </c>
      <c r="R9" s="1098"/>
      <c r="S9" s="1098"/>
    </row>
    <row r="10" spans="1:19" s="788" customFormat="1" ht="16.5" x14ac:dyDescent="0.2">
      <c r="A10" s="872" t="s">
        <v>420</v>
      </c>
      <c r="B10" s="1098">
        <v>16</v>
      </c>
      <c r="C10" s="1098"/>
      <c r="D10" s="1098"/>
      <c r="E10" s="1098">
        <v>-0.8</v>
      </c>
      <c r="F10" s="1098"/>
      <c r="G10" s="1098"/>
      <c r="H10" s="1098">
        <v>-1.2</v>
      </c>
      <c r="I10" s="1098"/>
      <c r="J10" s="1098"/>
      <c r="K10" s="1098">
        <v>-1</v>
      </c>
      <c r="L10" s="1098"/>
      <c r="M10" s="1098"/>
      <c r="N10" s="1098">
        <v>28.6</v>
      </c>
      <c r="O10" s="1098"/>
      <c r="P10" s="1098"/>
      <c r="Q10" s="1098">
        <v>23.4</v>
      </c>
      <c r="R10" s="1098"/>
      <c r="S10" s="1098"/>
    </row>
    <row r="11" spans="1:19" s="788" customFormat="1" ht="14.25" x14ac:dyDescent="0.2">
      <c r="A11" s="872" t="s">
        <v>0</v>
      </c>
      <c r="B11" s="1098">
        <v>5.8</v>
      </c>
      <c r="C11" s="1098"/>
      <c r="D11" s="1098"/>
      <c r="E11" s="1098">
        <v>4.7</v>
      </c>
      <c r="F11" s="1098"/>
      <c r="G11" s="1098"/>
      <c r="H11" s="1098">
        <v>15.4</v>
      </c>
      <c r="I11" s="1098"/>
      <c r="J11" s="1098"/>
      <c r="K11" s="1098">
        <v>11.3</v>
      </c>
      <c r="L11" s="1098"/>
      <c r="M11" s="1098"/>
      <c r="N11" s="1098">
        <v>8.5</v>
      </c>
      <c r="O11" s="1098"/>
      <c r="P11" s="1098"/>
      <c r="Q11" s="1098">
        <v>41.6</v>
      </c>
      <c r="R11" s="1098"/>
      <c r="S11" s="1098"/>
    </row>
    <row r="12" spans="1:19" s="788" customFormat="1" ht="14.25" x14ac:dyDescent="0.2">
      <c r="A12" s="872" t="s">
        <v>140</v>
      </c>
      <c r="B12" s="1104">
        <v>-0.1</v>
      </c>
      <c r="C12" s="1104"/>
      <c r="D12" s="1104"/>
      <c r="E12" s="1104">
        <v>0</v>
      </c>
      <c r="F12" s="1104"/>
      <c r="G12" s="1104"/>
      <c r="H12" s="1104">
        <v>0.2</v>
      </c>
      <c r="I12" s="1104"/>
      <c r="J12" s="1104"/>
      <c r="K12" s="1104">
        <v>0.4</v>
      </c>
      <c r="L12" s="1104"/>
      <c r="M12" s="1104"/>
      <c r="N12" s="1104">
        <v>0.7</v>
      </c>
      <c r="O12" s="1104"/>
      <c r="P12" s="1104"/>
      <c r="Q12" s="1104">
        <v>0.8</v>
      </c>
      <c r="R12" s="1104"/>
      <c r="S12" s="1104"/>
    </row>
    <row r="13" spans="1:19" s="788" customFormat="1" ht="15.75" thickBot="1" x14ac:dyDescent="0.3">
      <c r="A13" s="874" t="s">
        <v>110</v>
      </c>
      <c r="B13" s="1169">
        <v>91.1</v>
      </c>
      <c r="C13" s="1169"/>
      <c r="D13" s="1169"/>
      <c r="E13" s="1169">
        <v>76.900000000000006</v>
      </c>
      <c r="F13" s="1169"/>
      <c r="G13" s="1169"/>
      <c r="H13" s="1169">
        <v>88.9</v>
      </c>
      <c r="I13" s="1169"/>
      <c r="J13" s="1169"/>
      <c r="K13" s="1169">
        <v>81.099999999999994</v>
      </c>
      <c r="L13" s="1169"/>
      <c r="M13" s="1169"/>
      <c r="N13" s="1169">
        <v>83.1</v>
      </c>
      <c r="O13" s="1169"/>
      <c r="P13" s="1169"/>
      <c r="Q13" s="1169">
        <v>88.9</v>
      </c>
      <c r="R13" s="1169"/>
      <c r="S13" s="1169"/>
    </row>
    <row r="14" spans="1:19" s="875" customFormat="1" ht="4.5" customHeight="1" x14ac:dyDescent="0.25">
      <c r="A14" s="874"/>
      <c r="B14" s="876"/>
      <c r="C14" s="876"/>
      <c r="D14" s="876"/>
      <c r="E14" s="876"/>
      <c r="F14" s="876"/>
      <c r="G14" s="876"/>
      <c r="H14" s="876"/>
      <c r="I14" s="876"/>
      <c r="J14" s="876"/>
      <c r="K14" s="876"/>
      <c r="L14" s="876"/>
      <c r="M14" s="876"/>
      <c r="N14" s="876"/>
      <c r="O14" s="876"/>
      <c r="P14" s="876"/>
      <c r="Q14" s="876"/>
      <c r="R14" s="876"/>
      <c r="S14" s="876"/>
    </row>
    <row r="15" spans="1:19" s="788" customFormat="1" ht="14.25" x14ac:dyDescent="0.2">
      <c r="A15" s="872" t="s">
        <v>26</v>
      </c>
      <c r="B15" s="1098">
        <v>15.4</v>
      </c>
      <c r="C15" s="1098"/>
      <c r="D15" s="1098"/>
      <c r="E15" s="1098">
        <v>12.6</v>
      </c>
      <c r="F15" s="1098"/>
      <c r="G15" s="1098"/>
      <c r="H15" s="1098">
        <v>15.7</v>
      </c>
      <c r="I15" s="1098"/>
      <c r="J15" s="1098"/>
      <c r="K15" s="1098">
        <v>15.6</v>
      </c>
      <c r="L15" s="1098"/>
      <c r="M15" s="1098"/>
      <c r="N15" s="1098">
        <v>11.2</v>
      </c>
      <c r="O15" s="1098"/>
      <c r="P15" s="1098"/>
      <c r="Q15" s="1098">
        <v>61.7</v>
      </c>
      <c r="R15" s="1098"/>
      <c r="S15" s="1098"/>
    </row>
    <row r="16" spans="1:19" s="875" customFormat="1" ht="4.5" customHeight="1" x14ac:dyDescent="0.25">
      <c r="A16" s="874"/>
      <c r="B16" s="876"/>
      <c r="C16" s="876"/>
      <c r="D16" s="876"/>
      <c r="E16" s="876"/>
      <c r="F16" s="876"/>
      <c r="G16" s="876"/>
      <c r="H16" s="876"/>
      <c r="I16" s="876"/>
      <c r="J16" s="876"/>
      <c r="K16" s="876"/>
      <c r="L16" s="876"/>
      <c r="M16" s="876"/>
      <c r="N16" s="876"/>
      <c r="O16" s="876"/>
      <c r="P16" s="876"/>
      <c r="Q16" s="876"/>
      <c r="R16" s="876"/>
      <c r="S16" s="876"/>
    </row>
    <row r="17" spans="1:19" s="788" customFormat="1" ht="14.25" x14ac:dyDescent="0.2">
      <c r="A17" s="872" t="s">
        <v>130</v>
      </c>
      <c r="B17" s="1170">
        <v>1.4159999999999999</v>
      </c>
      <c r="C17" s="1170"/>
      <c r="D17" s="1170"/>
      <c r="E17" s="1170">
        <v>0.31</v>
      </c>
      <c r="F17" s="1170"/>
      <c r="G17" s="1170"/>
      <c r="H17" s="1170">
        <v>0.90400000000000003</v>
      </c>
      <c r="I17" s="1170"/>
      <c r="J17" s="1170"/>
      <c r="K17" s="1170">
        <v>0.66</v>
      </c>
      <c r="L17" s="1170"/>
      <c r="M17" s="1170"/>
      <c r="N17" s="1170">
        <v>3.3130000000000002</v>
      </c>
      <c r="O17" s="1170"/>
      <c r="P17" s="1170"/>
      <c r="Q17" s="1170">
        <v>1.0529999999999999</v>
      </c>
      <c r="R17" s="1170"/>
      <c r="S17" s="1170"/>
    </row>
    <row r="18" spans="1:19" s="788" customFormat="1" ht="14.25" x14ac:dyDescent="0.2">
      <c r="A18" s="872"/>
      <c r="B18" s="208"/>
      <c r="C18" s="693"/>
      <c r="D18" s="693"/>
      <c r="E18" s="208"/>
      <c r="F18" s="208"/>
      <c r="G18" s="693"/>
      <c r="H18" s="208"/>
      <c r="I18" s="208"/>
      <c r="J18" s="208"/>
      <c r="K18" s="872"/>
      <c r="L18" s="693"/>
      <c r="M18" s="872"/>
      <c r="N18" s="208"/>
      <c r="O18" s="693"/>
      <c r="P18" s="208"/>
      <c r="Q18" s="208"/>
      <c r="R18" s="208"/>
      <c r="S18" s="693"/>
    </row>
    <row r="19" spans="1:19" s="788" customFormat="1" ht="14.25" x14ac:dyDescent="0.2">
      <c r="A19" s="872"/>
      <c r="B19" s="208"/>
      <c r="C19" s="872"/>
      <c r="D19" s="872"/>
      <c r="E19" s="208"/>
      <c r="F19" s="208"/>
      <c r="G19" s="693"/>
      <c r="H19" s="208"/>
      <c r="I19" s="208"/>
      <c r="J19" s="208"/>
      <c r="K19" s="872"/>
      <c r="L19" s="693"/>
      <c r="M19" s="872"/>
      <c r="N19" s="208"/>
      <c r="O19" s="693"/>
      <c r="P19" s="208"/>
      <c r="Q19" s="208"/>
      <c r="R19" s="208"/>
      <c r="S19" s="693"/>
    </row>
    <row r="20" spans="1:19" s="788" customFormat="1" ht="14.25" x14ac:dyDescent="0.2">
      <c r="A20" s="872"/>
      <c r="B20" s="872"/>
      <c r="C20" s="693"/>
      <c r="D20" s="693"/>
      <c r="E20" s="872"/>
      <c r="F20" s="872"/>
      <c r="G20" s="693"/>
      <c r="H20" s="872"/>
      <c r="I20" s="872"/>
      <c r="J20" s="872"/>
      <c r="K20" s="872"/>
      <c r="L20" s="693"/>
      <c r="M20" s="872"/>
      <c r="N20" s="209"/>
      <c r="O20" s="693"/>
      <c r="P20" s="872"/>
      <c r="Q20" s="872"/>
      <c r="R20" s="872"/>
      <c r="S20" s="693"/>
    </row>
    <row r="21" spans="1:19" s="788" customFormat="1" ht="15" x14ac:dyDescent="0.25">
      <c r="A21" s="693"/>
      <c r="B21" s="1165" t="s">
        <v>122</v>
      </c>
      <c r="C21" s="1165"/>
      <c r="D21" s="1165"/>
      <c r="E21" s="1165" t="s">
        <v>121</v>
      </c>
      <c r="F21" s="1165"/>
      <c r="G21" s="1165"/>
      <c r="H21" s="1165" t="s">
        <v>79</v>
      </c>
      <c r="I21" s="1165"/>
      <c r="J21" s="1165"/>
      <c r="K21" s="1165" t="s">
        <v>123</v>
      </c>
      <c r="L21" s="1165"/>
      <c r="M21" s="1165"/>
      <c r="N21" s="1165" t="s">
        <v>122</v>
      </c>
      <c r="O21" s="1165"/>
      <c r="P21" s="1165"/>
      <c r="Q21" s="1165" t="s">
        <v>78</v>
      </c>
      <c r="R21" s="1165"/>
      <c r="S21" s="1165"/>
    </row>
    <row r="22" spans="1:19" s="788" customFormat="1" ht="15" x14ac:dyDescent="0.25">
      <c r="A22" s="871" t="s">
        <v>51</v>
      </c>
      <c r="B22" s="1166">
        <v>2014</v>
      </c>
      <c r="C22" s="1166"/>
      <c r="D22" s="1166"/>
      <c r="E22" s="1166">
        <v>2014</v>
      </c>
      <c r="F22" s="1166"/>
      <c r="G22" s="1166"/>
      <c r="H22" s="1166">
        <v>2013</v>
      </c>
      <c r="I22" s="1166"/>
      <c r="J22" s="1166"/>
      <c r="K22" s="1166">
        <v>2013</v>
      </c>
      <c r="L22" s="1166"/>
      <c r="M22" s="1166"/>
      <c r="N22" s="1166">
        <v>2013</v>
      </c>
      <c r="O22" s="1166"/>
      <c r="P22" s="1166"/>
      <c r="Q22" s="1166">
        <v>2013</v>
      </c>
      <c r="R22" s="1166"/>
      <c r="S22" s="1166"/>
    </row>
    <row r="23" spans="1:19" s="870" customFormat="1" ht="6.75" customHeight="1" x14ac:dyDescent="0.25">
      <c r="A23" s="872"/>
      <c r="B23" s="873"/>
      <c r="C23" s="1167"/>
      <c r="D23" s="1167"/>
      <c r="E23" s="873"/>
      <c r="F23" s="1167"/>
      <c r="G23" s="1167"/>
      <c r="H23" s="873"/>
      <c r="I23" s="1167"/>
      <c r="J23" s="1167"/>
      <c r="K23" s="873"/>
      <c r="L23" s="1167"/>
      <c r="M23" s="1167"/>
      <c r="N23" s="873"/>
      <c r="O23" s="1167"/>
      <c r="P23" s="1167"/>
      <c r="Q23" s="873"/>
      <c r="R23" s="1167"/>
      <c r="S23" s="1167"/>
    </row>
    <row r="24" spans="1:19" s="788" customFormat="1" ht="14.25" x14ac:dyDescent="0.2">
      <c r="A24" s="872" t="s">
        <v>111</v>
      </c>
      <c r="B24" s="1168">
        <v>3.1</v>
      </c>
      <c r="C24" s="1168"/>
      <c r="D24" s="1168"/>
      <c r="E24" s="1168">
        <v>3.8</v>
      </c>
      <c r="F24" s="1168"/>
      <c r="G24" s="1168"/>
      <c r="H24" s="1168">
        <v>3.3</v>
      </c>
      <c r="I24" s="1168"/>
      <c r="J24" s="1168"/>
      <c r="K24" s="1168">
        <v>1.1000000000000001</v>
      </c>
      <c r="L24" s="1168"/>
      <c r="M24" s="1168"/>
      <c r="N24" s="1168">
        <v>4.4000000000000004</v>
      </c>
      <c r="O24" s="1168"/>
      <c r="P24" s="1168"/>
      <c r="Q24" s="1168">
        <v>2.2999999999999998</v>
      </c>
      <c r="R24" s="1168"/>
      <c r="S24" s="1168"/>
    </row>
    <row r="25" spans="1:19" s="788" customFormat="1" ht="14.25" x14ac:dyDescent="0.2">
      <c r="A25" s="872" t="s">
        <v>128</v>
      </c>
      <c r="B25" s="1098">
        <v>0</v>
      </c>
      <c r="C25" s="1098"/>
      <c r="D25" s="1098"/>
      <c r="E25" s="1098">
        <v>1.2</v>
      </c>
      <c r="F25" s="1098"/>
      <c r="G25" s="1098"/>
      <c r="H25" s="1098">
        <v>0</v>
      </c>
      <c r="I25" s="1098"/>
      <c r="J25" s="1098"/>
      <c r="K25" s="1098">
        <v>0</v>
      </c>
      <c r="L25" s="1098"/>
      <c r="M25" s="1098"/>
      <c r="N25" s="1098">
        <v>3.6</v>
      </c>
      <c r="O25" s="1098"/>
      <c r="P25" s="1098"/>
      <c r="Q25" s="1098">
        <v>18.600000000000001</v>
      </c>
      <c r="R25" s="1098"/>
      <c r="S25" s="1098"/>
    </row>
    <row r="26" spans="1:19" s="788" customFormat="1" ht="16.5" x14ac:dyDescent="0.2">
      <c r="A26" s="872" t="s">
        <v>420</v>
      </c>
      <c r="B26" s="1098">
        <v>0.3</v>
      </c>
      <c r="C26" s="1098"/>
      <c r="D26" s="1098"/>
      <c r="E26" s="1098">
        <v>-0.3</v>
      </c>
      <c r="F26" s="1098"/>
      <c r="G26" s="1098"/>
      <c r="H26" s="1098">
        <v>0</v>
      </c>
      <c r="I26" s="1098"/>
      <c r="J26" s="1098"/>
      <c r="K26" s="1098">
        <v>0</v>
      </c>
      <c r="L26" s="1098"/>
      <c r="M26" s="1098"/>
      <c r="N26" s="1098">
        <v>-0.1</v>
      </c>
      <c r="O26" s="1098"/>
      <c r="P26" s="1098"/>
      <c r="Q26" s="1098">
        <v>1.4</v>
      </c>
      <c r="R26" s="1098"/>
      <c r="S26" s="1098"/>
    </row>
    <row r="27" spans="1:19" s="788" customFormat="1" ht="14.25" x14ac:dyDescent="0.2">
      <c r="A27" s="872" t="s">
        <v>0</v>
      </c>
      <c r="B27" s="1098">
        <v>17.100000000000001</v>
      </c>
      <c r="C27" s="1098"/>
      <c r="D27" s="1098"/>
      <c r="E27" s="1098">
        <v>0.8</v>
      </c>
      <c r="F27" s="1098"/>
      <c r="G27" s="1098"/>
      <c r="H27" s="1098">
        <v>0.5</v>
      </c>
      <c r="I27" s="1098"/>
      <c r="J27" s="1098"/>
      <c r="K27" s="1098">
        <v>2.1</v>
      </c>
      <c r="L27" s="1098"/>
      <c r="M27" s="1098"/>
      <c r="N27" s="1098">
        <v>0.3</v>
      </c>
      <c r="O27" s="1098"/>
      <c r="P27" s="1098"/>
      <c r="Q27" s="1098">
        <v>18.600000000000001</v>
      </c>
      <c r="R27" s="1098"/>
      <c r="S27" s="1098"/>
    </row>
    <row r="28" spans="1:19" s="788" customFormat="1" ht="14.25" x14ac:dyDescent="0.2">
      <c r="A28" s="872" t="s">
        <v>140</v>
      </c>
      <c r="B28" s="1104">
        <v>0</v>
      </c>
      <c r="C28" s="1104"/>
      <c r="D28" s="1104"/>
      <c r="E28" s="1104">
        <v>0</v>
      </c>
      <c r="F28" s="1104"/>
      <c r="G28" s="1104"/>
      <c r="H28" s="1104">
        <v>0</v>
      </c>
      <c r="I28" s="1104"/>
      <c r="J28" s="1104"/>
      <c r="K28" s="1104">
        <v>0.1</v>
      </c>
      <c r="L28" s="1104"/>
      <c r="M28" s="1104"/>
      <c r="N28" s="1104">
        <v>0.1</v>
      </c>
      <c r="O28" s="1104"/>
      <c r="P28" s="1104"/>
      <c r="Q28" s="1104">
        <v>0.1</v>
      </c>
      <c r="R28" s="1104"/>
      <c r="S28" s="1104"/>
    </row>
    <row r="29" spans="1:19" s="788" customFormat="1" ht="15.75" thickBot="1" x14ac:dyDescent="0.3">
      <c r="A29" s="874" t="s">
        <v>110</v>
      </c>
      <c r="B29" s="1169">
        <v>20.5</v>
      </c>
      <c r="C29" s="1169"/>
      <c r="D29" s="1169"/>
      <c r="E29" s="1169">
        <v>3.1</v>
      </c>
      <c r="F29" s="1169"/>
      <c r="G29" s="1169"/>
      <c r="H29" s="1169">
        <v>3.8</v>
      </c>
      <c r="I29" s="1169"/>
      <c r="J29" s="1169"/>
      <c r="K29" s="1169">
        <v>3.3</v>
      </c>
      <c r="L29" s="1169"/>
      <c r="M29" s="1169"/>
      <c r="N29" s="1169">
        <v>1.1000000000000001</v>
      </c>
      <c r="O29" s="1169"/>
      <c r="P29" s="1169"/>
      <c r="Q29" s="1169">
        <v>3.8</v>
      </c>
      <c r="R29" s="1169"/>
      <c r="S29" s="1169"/>
    </row>
    <row r="30" spans="1:19" s="875" customFormat="1" ht="4.5" customHeight="1" x14ac:dyDescent="0.25">
      <c r="A30" s="874"/>
      <c r="B30" s="876"/>
      <c r="C30" s="876"/>
      <c r="D30" s="876"/>
      <c r="E30" s="876"/>
      <c r="F30" s="876"/>
      <c r="G30" s="876"/>
      <c r="H30" s="876"/>
      <c r="I30" s="876"/>
      <c r="J30" s="876"/>
      <c r="K30" s="876"/>
      <c r="L30" s="876"/>
      <c r="M30" s="876"/>
      <c r="N30" s="876"/>
      <c r="O30" s="876"/>
      <c r="P30" s="876"/>
      <c r="Q30" s="876"/>
      <c r="R30" s="876"/>
      <c r="S30" s="876"/>
    </row>
    <row r="31" spans="1:19" s="788" customFormat="1" ht="14.25" x14ac:dyDescent="0.2">
      <c r="A31" s="872" t="s">
        <v>26</v>
      </c>
      <c r="B31" s="1098">
        <v>13.6</v>
      </c>
      <c r="C31" s="1098"/>
      <c r="D31" s="1098"/>
      <c r="E31" s="1098">
        <v>11.6</v>
      </c>
      <c r="F31" s="1098"/>
      <c r="G31" s="1098"/>
      <c r="H31" s="1098">
        <v>10.6</v>
      </c>
      <c r="I31" s="1098"/>
      <c r="J31" s="1098"/>
      <c r="K31" s="1098">
        <v>12.9</v>
      </c>
      <c r="L31" s="1098"/>
      <c r="M31" s="1098"/>
      <c r="N31" s="1098">
        <v>10.199999999999999</v>
      </c>
      <c r="O31" s="1098"/>
      <c r="P31" s="1098"/>
      <c r="Q31" s="1098">
        <v>44.7</v>
      </c>
      <c r="R31" s="1098"/>
      <c r="S31" s="1098"/>
    </row>
    <row r="32" spans="1:19" s="875" customFormat="1" ht="4.5" customHeight="1" x14ac:dyDescent="0.25">
      <c r="A32" s="874"/>
      <c r="B32" s="876"/>
      <c r="C32" s="876"/>
      <c r="D32" s="876"/>
      <c r="E32" s="876"/>
      <c r="F32" s="876"/>
      <c r="G32" s="876"/>
      <c r="H32" s="876"/>
      <c r="I32" s="876"/>
      <c r="J32" s="876"/>
      <c r="K32" s="876"/>
      <c r="L32" s="876"/>
      <c r="M32" s="876"/>
      <c r="N32" s="876"/>
      <c r="O32" s="876"/>
      <c r="P32" s="876"/>
      <c r="Q32" s="876"/>
      <c r="R32" s="876"/>
      <c r="S32" s="876"/>
    </row>
    <row r="33" spans="1:19" s="788" customFormat="1" ht="14.25" x14ac:dyDescent="0.2">
      <c r="A33" s="872" t="s">
        <v>130</v>
      </c>
      <c r="B33" s="1170">
        <v>1.2789999999999999</v>
      </c>
      <c r="C33" s="1170"/>
      <c r="D33" s="1170"/>
      <c r="E33" s="1170">
        <v>4.2999999999999997E-2</v>
      </c>
      <c r="F33" s="1170"/>
      <c r="G33" s="1170"/>
      <c r="H33" s="1170">
        <v>4.7E-2</v>
      </c>
      <c r="I33" s="1170"/>
      <c r="J33" s="1170"/>
      <c r="K33" s="1170">
        <v>0.16300000000000001</v>
      </c>
      <c r="L33" s="1170"/>
      <c r="M33" s="1170"/>
      <c r="N33" s="1170">
        <v>0.02</v>
      </c>
      <c r="O33" s="1170"/>
      <c r="P33" s="1170"/>
      <c r="Q33" s="1170">
        <v>0.44700000000000001</v>
      </c>
      <c r="R33" s="1170"/>
      <c r="S33" s="1170"/>
    </row>
    <row r="34" spans="1:19" s="788" customFormat="1" x14ac:dyDescent="0.2">
      <c r="A34" s="879"/>
      <c r="K34" s="880"/>
    </row>
    <row r="35" spans="1:19" s="788" customFormat="1" x14ac:dyDescent="0.2">
      <c r="A35" s="879"/>
      <c r="K35" s="880"/>
    </row>
    <row r="36" spans="1:19" s="788" customFormat="1" ht="13.5" x14ac:dyDescent="0.2">
      <c r="A36" s="881"/>
    </row>
    <row r="37" spans="1:19" s="788" customFormat="1" ht="15" x14ac:dyDescent="0.25">
      <c r="A37" s="693"/>
      <c r="B37" s="1165" t="s">
        <v>122</v>
      </c>
      <c r="C37" s="1165"/>
      <c r="D37" s="1165"/>
      <c r="E37" s="1165" t="s">
        <v>121</v>
      </c>
      <c r="F37" s="1165"/>
      <c r="G37" s="1165"/>
      <c r="H37" s="1165" t="s">
        <v>79</v>
      </c>
      <c r="I37" s="1165"/>
      <c r="J37" s="1165"/>
      <c r="K37" s="1165" t="s">
        <v>123</v>
      </c>
      <c r="L37" s="1165"/>
      <c r="M37" s="1165"/>
      <c r="N37" s="1165" t="s">
        <v>122</v>
      </c>
      <c r="O37" s="1165"/>
      <c r="P37" s="1165"/>
      <c r="Q37" s="1165" t="s">
        <v>78</v>
      </c>
      <c r="R37" s="1165"/>
      <c r="S37" s="1165"/>
    </row>
    <row r="38" spans="1:19" s="788" customFormat="1" ht="15" x14ac:dyDescent="0.25">
      <c r="A38" s="871" t="s">
        <v>428</v>
      </c>
      <c r="B38" s="1166">
        <v>2014</v>
      </c>
      <c r="C38" s="1166"/>
      <c r="D38" s="1166"/>
      <c r="E38" s="1166">
        <v>2014</v>
      </c>
      <c r="F38" s="1166"/>
      <c r="G38" s="1166"/>
      <c r="H38" s="1166">
        <v>2013</v>
      </c>
      <c r="I38" s="1166"/>
      <c r="J38" s="1166"/>
      <c r="K38" s="1166">
        <v>2013</v>
      </c>
      <c r="L38" s="1166"/>
      <c r="M38" s="1166"/>
      <c r="N38" s="1166">
        <v>2013</v>
      </c>
      <c r="O38" s="1166"/>
      <c r="P38" s="1166"/>
      <c r="Q38" s="1166">
        <v>2013</v>
      </c>
      <c r="R38" s="1166"/>
      <c r="S38" s="1166"/>
    </row>
    <row r="39" spans="1:19" s="870" customFormat="1" ht="6.75" customHeight="1" x14ac:dyDescent="0.25">
      <c r="A39" s="872"/>
      <c r="B39" s="873"/>
      <c r="C39" s="1167"/>
      <c r="D39" s="1167"/>
      <c r="E39" s="873"/>
      <c r="F39" s="1167"/>
      <c r="G39" s="1167"/>
      <c r="H39" s="873"/>
      <c r="I39" s="1167"/>
      <c r="J39" s="1167"/>
      <c r="K39" s="873"/>
      <c r="L39" s="1167"/>
      <c r="M39" s="1167"/>
      <c r="N39" s="873"/>
      <c r="O39" s="1167"/>
      <c r="P39" s="1167"/>
      <c r="Q39" s="873"/>
      <c r="R39" s="1167"/>
      <c r="S39" s="1167"/>
    </row>
    <row r="40" spans="1:19" s="788" customFormat="1" ht="14.25" x14ac:dyDescent="0.2">
      <c r="A40" s="872" t="s">
        <v>111</v>
      </c>
      <c r="B40" s="1172">
        <v>224.7</v>
      </c>
      <c r="C40" s="1173"/>
      <c r="D40" s="1173"/>
      <c r="E40" s="1168">
        <v>225</v>
      </c>
      <c r="F40" s="1168"/>
      <c r="G40" s="1168"/>
      <c r="H40" s="1168">
        <v>224.2</v>
      </c>
      <c r="I40" s="1168"/>
      <c r="J40" s="1168"/>
      <c r="K40" s="1177">
        <v>0</v>
      </c>
      <c r="L40" s="1177"/>
      <c r="M40" s="1177"/>
      <c r="N40" s="1177">
        <v>0</v>
      </c>
      <c r="O40" s="1177"/>
      <c r="P40" s="1177"/>
      <c r="Q40" s="1172">
        <v>224.2</v>
      </c>
      <c r="R40" s="1173"/>
      <c r="S40" s="1173"/>
    </row>
    <row r="41" spans="1:19" s="788" customFormat="1" ht="14.25" x14ac:dyDescent="0.2">
      <c r="A41" s="872" t="s">
        <v>128</v>
      </c>
      <c r="B41" s="1174">
        <v>23.1</v>
      </c>
      <c r="C41" s="1175"/>
      <c r="D41" s="1175"/>
      <c r="E41" s="1098">
        <v>24.8</v>
      </c>
      <c r="F41" s="1098"/>
      <c r="G41" s="1098"/>
      <c r="H41" s="1098">
        <v>19</v>
      </c>
      <c r="I41" s="1098"/>
      <c r="J41" s="1098"/>
      <c r="K41" s="1176">
        <v>0</v>
      </c>
      <c r="L41" s="1176"/>
      <c r="M41" s="1176"/>
      <c r="N41" s="1176">
        <v>0</v>
      </c>
      <c r="O41" s="1176"/>
      <c r="P41" s="1176"/>
      <c r="Q41" s="1174">
        <v>19</v>
      </c>
      <c r="R41" s="1175"/>
      <c r="S41" s="1175"/>
    </row>
    <row r="42" spans="1:19" s="788" customFormat="1" ht="16.5" x14ac:dyDescent="0.2">
      <c r="A42" s="872" t="s">
        <v>420</v>
      </c>
      <c r="B42" s="1174">
        <v>-6.5</v>
      </c>
      <c r="C42" s="1175"/>
      <c r="D42" s="1175"/>
      <c r="E42" s="1098">
        <v>2.7</v>
      </c>
      <c r="F42" s="1098"/>
      <c r="G42" s="1098"/>
      <c r="H42" s="1098">
        <v>-9.1</v>
      </c>
      <c r="I42" s="1098"/>
      <c r="J42" s="1098"/>
      <c r="K42" s="1176">
        <v>0</v>
      </c>
      <c r="L42" s="1176"/>
      <c r="M42" s="1176"/>
      <c r="N42" s="1176">
        <v>0</v>
      </c>
      <c r="O42" s="1176"/>
      <c r="P42" s="1176"/>
      <c r="Q42" s="1174">
        <v>-9.1</v>
      </c>
      <c r="R42" s="1175"/>
      <c r="S42" s="1175"/>
    </row>
    <row r="43" spans="1:19" s="788" customFormat="1" ht="14.25" x14ac:dyDescent="0.2">
      <c r="A43" s="872" t="s">
        <v>0</v>
      </c>
      <c r="B43" s="1174">
        <v>30.1</v>
      </c>
      <c r="C43" s="1175"/>
      <c r="D43" s="1175"/>
      <c r="E43" s="1098">
        <v>22</v>
      </c>
      <c r="F43" s="1098"/>
      <c r="G43" s="1098"/>
      <c r="H43" s="1098">
        <v>28.1</v>
      </c>
      <c r="I43" s="1098"/>
      <c r="J43" s="1098"/>
      <c r="K43" s="1176">
        <v>0</v>
      </c>
      <c r="L43" s="1176"/>
      <c r="M43" s="1176"/>
      <c r="N43" s="1176">
        <v>0</v>
      </c>
      <c r="O43" s="1176"/>
      <c r="P43" s="1176"/>
      <c r="Q43" s="1174">
        <v>28.1</v>
      </c>
      <c r="R43" s="1175"/>
      <c r="S43" s="1175"/>
    </row>
    <row r="44" spans="1:19" s="788" customFormat="1" ht="14.25" x14ac:dyDescent="0.2">
      <c r="A44" s="872" t="s">
        <v>140</v>
      </c>
      <c r="B44" s="1178">
        <v>1.5</v>
      </c>
      <c r="C44" s="1179"/>
      <c r="D44" s="1179"/>
      <c r="E44" s="1104">
        <v>-0.2</v>
      </c>
      <c r="F44" s="1104"/>
      <c r="G44" s="1104"/>
      <c r="H44" s="1104">
        <v>0.8</v>
      </c>
      <c r="I44" s="1104"/>
      <c r="J44" s="1104"/>
      <c r="K44" s="1182">
        <v>0</v>
      </c>
      <c r="L44" s="1182"/>
      <c r="M44" s="1182"/>
      <c r="N44" s="1182">
        <v>0</v>
      </c>
      <c r="O44" s="1182"/>
      <c r="P44" s="1182"/>
      <c r="Q44" s="1178">
        <v>0.8</v>
      </c>
      <c r="R44" s="1179"/>
      <c r="S44" s="1179"/>
    </row>
    <row r="45" spans="1:19" s="788" customFormat="1" ht="15.75" thickBot="1" x14ac:dyDescent="0.3">
      <c r="A45" s="874" t="s">
        <v>110</v>
      </c>
      <c r="B45" s="1180">
        <v>226.7</v>
      </c>
      <c r="C45" s="1169"/>
      <c r="D45" s="1169"/>
      <c r="E45" s="1169">
        <v>224.7</v>
      </c>
      <c r="F45" s="1169"/>
      <c r="G45" s="1169"/>
      <c r="H45" s="1169">
        <v>225</v>
      </c>
      <c r="I45" s="1169"/>
      <c r="J45" s="1169"/>
      <c r="K45" s="1181">
        <v>0</v>
      </c>
      <c r="L45" s="1181"/>
      <c r="M45" s="1181"/>
      <c r="N45" s="1181">
        <v>0</v>
      </c>
      <c r="O45" s="1181"/>
      <c r="P45" s="1181"/>
      <c r="Q45" s="1180">
        <v>225</v>
      </c>
      <c r="R45" s="1169"/>
      <c r="S45" s="1169"/>
    </row>
    <row r="46" spans="1:19" s="875" customFormat="1" ht="4.5" customHeight="1" x14ac:dyDescent="0.25">
      <c r="A46" s="874"/>
      <c r="B46" s="876"/>
      <c r="C46" s="876"/>
      <c r="D46" s="876"/>
      <c r="E46" s="876"/>
      <c r="F46" s="876"/>
      <c r="G46" s="876"/>
      <c r="H46" s="876"/>
      <c r="I46" s="876"/>
      <c r="J46" s="876"/>
      <c r="K46" s="876"/>
      <c r="L46" s="876"/>
      <c r="M46" s="876"/>
      <c r="N46" s="876"/>
      <c r="O46" s="876"/>
      <c r="P46" s="876"/>
      <c r="Q46" s="876"/>
      <c r="R46" s="876"/>
      <c r="S46" s="876"/>
    </row>
    <row r="47" spans="1:19" s="788" customFormat="1" ht="14.25" x14ac:dyDescent="0.2">
      <c r="A47" s="872" t="s">
        <v>26</v>
      </c>
      <c r="B47" s="1098">
        <v>51.2</v>
      </c>
      <c r="C47" s="1098"/>
      <c r="D47" s="1098"/>
      <c r="E47" s="1098">
        <v>53.3</v>
      </c>
      <c r="F47" s="1098"/>
      <c r="G47" s="1098"/>
      <c r="H47" s="1098">
        <v>39.799999999999997</v>
      </c>
      <c r="I47" s="1098"/>
      <c r="J47" s="1098"/>
      <c r="K47" s="1098">
        <v>0</v>
      </c>
      <c r="L47" s="1098"/>
      <c r="M47" s="1098"/>
      <c r="N47" s="1098">
        <v>0</v>
      </c>
      <c r="O47" s="1098"/>
      <c r="P47" s="1098"/>
      <c r="Q47" s="1098">
        <v>39.799999999999997</v>
      </c>
      <c r="R47" s="1098"/>
      <c r="S47" s="1098"/>
    </row>
    <row r="48" spans="1:19" s="875" customFormat="1" ht="4.5" customHeight="1" x14ac:dyDescent="0.25">
      <c r="A48" s="874"/>
      <c r="B48" s="876"/>
      <c r="C48" s="876"/>
      <c r="D48" s="876"/>
      <c r="E48" s="876"/>
      <c r="F48" s="876"/>
      <c r="G48" s="876"/>
      <c r="H48" s="876"/>
      <c r="I48" s="876"/>
      <c r="J48" s="876"/>
      <c r="K48" s="876"/>
      <c r="L48" s="876"/>
      <c r="M48" s="876"/>
      <c r="N48" s="876"/>
      <c r="O48" s="876"/>
      <c r="P48" s="876"/>
      <c r="Q48" s="876"/>
      <c r="R48" s="876"/>
      <c r="S48" s="876"/>
    </row>
    <row r="49" spans="1:19" s="788" customFormat="1" ht="14.25" x14ac:dyDescent="0.2">
      <c r="A49" s="872" t="s">
        <v>130</v>
      </c>
      <c r="B49" s="1170">
        <v>0.46100000000000002</v>
      </c>
      <c r="C49" s="1170"/>
      <c r="D49" s="1170"/>
      <c r="E49" s="1170">
        <v>0.46300000000000002</v>
      </c>
      <c r="F49" s="1170"/>
      <c r="G49" s="1170"/>
      <c r="H49" s="1170">
        <v>0.47699999999999998</v>
      </c>
      <c r="I49" s="1170"/>
      <c r="J49" s="1170"/>
      <c r="K49" s="1098">
        <v>0</v>
      </c>
      <c r="L49" s="1098"/>
      <c r="M49" s="1098"/>
      <c r="N49" s="1098">
        <v>0</v>
      </c>
      <c r="O49" s="1098"/>
      <c r="P49" s="1098"/>
      <c r="Q49" s="1170">
        <v>0.47699999999999998</v>
      </c>
      <c r="R49" s="1170"/>
      <c r="S49" s="1170"/>
    </row>
    <row r="50" spans="1:19" s="788" customFormat="1" ht="14.25" x14ac:dyDescent="0.2">
      <c r="A50" s="872"/>
      <c r="B50" s="782"/>
      <c r="C50" s="782"/>
      <c r="D50" s="782"/>
      <c r="E50" s="782"/>
      <c r="F50" s="782"/>
      <c r="G50" s="782"/>
      <c r="H50" s="782"/>
      <c r="I50" s="782"/>
      <c r="J50" s="782"/>
      <c r="K50" s="782"/>
      <c r="L50" s="782"/>
      <c r="M50" s="782"/>
      <c r="N50" s="782"/>
      <c r="O50" s="782"/>
      <c r="P50" s="782"/>
      <c r="Q50" s="782"/>
      <c r="R50" s="782"/>
      <c r="S50" s="782"/>
    </row>
    <row r="51" spans="1:19" s="788" customFormat="1" ht="14.25" x14ac:dyDescent="0.2">
      <c r="A51" s="872"/>
      <c r="B51" s="782"/>
      <c r="C51" s="782"/>
      <c r="D51" s="782"/>
      <c r="E51" s="782"/>
      <c r="F51" s="782"/>
      <c r="G51" s="782"/>
      <c r="H51" s="782"/>
      <c r="I51" s="782"/>
      <c r="J51" s="782"/>
      <c r="K51" s="782"/>
      <c r="L51" s="782"/>
      <c r="M51" s="782"/>
      <c r="N51" s="782"/>
      <c r="O51" s="782"/>
      <c r="P51" s="782"/>
      <c r="Q51" s="782"/>
      <c r="R51" s="782"/>
      <c r="S51" s="782"/>
    </row>
    <row r="52" spans="1:19" s="788" customFormat="1" ht="16.5" x14ac:dyDescent="0.2">
      <c r="A52" s="878" t="s">
        <v>422</v>
      </c>
    </row>
  </sheetData>
  <mergeCells count="200">
    <mergeCell ref="Q47:S47"/>
    <mergeCell ref="B49:D49"/>
    <mergeCell ref="E49:G49"/>
    <mergeCell ref="H49:J49"/>
    <mergeCell ref="K49:M49"/>
    <mergeCell ref="N49:P49"/>
    <mergeCell ref="Q49:S49"/>
    <mergeCell ref="B47:D47"/>
    <mergeCell ref="E47:G47"/>
    <mergeCell ref="H47:J47"/>
    <mergeCell ref="K47:M47"/>
    <mergeCell ref="N47:P47"/>
    <mergeCell ref="Q44:S44"/>
    <mergeCell ref="B45:D45"/>
    <mergeCell ref="E45:G45"/>
    <mergeCell ref="H45:J45"/>
    <mergeCell ref="K45:M45"/>
    <mergeCell ref="N45:P45"/>
    <mergeCell ref="Q45:S45"/>
    <mergeCell ref="B44:D44"/>
    <mergeCell ref="E44:G44"/>
    <mergeCell ref="H44:J44"/>
    <mergeCell ref="K44:M44"/>
    <mergeCell ref="N44:P44"/>
    <mergeCell ref="Q42:S42"/>
    <mergeCell ref="B43:D43"/>
    <mergeCell ref="E43:G43"/>
    <mergeCell ref="H43:J43"/>
    <mergeCell ref="K43:M43"/>
    <mergeCell ref="N43:P43"/>
    <mergeCell ref="Q43:S43"/>
    <mergeCell ref="B42:D42"/>
    <mergeCell ref="E42:G42"/>
    <mergeCell ref="H42:J42"/>
    <mergeCell ref="K42:M42"/>
    <mergeCell ref="N42:P42"/>
    <mergeCell ref="Q40:S40"/>
    <mergeCell ref="B41:D41"/>
    <mergeCell ref="E41:G41"/>
    <mergeCell ref="H41:J41"/>
    <mergeCell ref="K41:M41"/>
    <mergeCell ref="N41:P41"/>
    <mergeCell ref="Q41:S41"/>
    <mergeCell ref="B40:D40"/>
    <mergeCell ref="E40:G40"/>
    <mergeCell ref="H40:J40"/>
    <mergeCell ref="K40:M40"/>
    <mergeCell ref="N40:P40"/>
    <mergeCell ref="Q38:S38"/>
    <mergeCell ref="C39:D39"/>
    <mergeCell ref="F39:G39"/>
    <mergeCell ref="I39:J39"/>
    <mergeCell ref="L39:M39"/>
    <mergeCell ref="O39:P39"/>
    <mergeCell ref="R39:S39"/>
    <mergeCell ref="B38:D38"/>
    <mergeCell ref="E38:G38"/>
    <mergeCell ref="H38:J38"/>
    <mergeCell ref="K38:M38"/>
    <mergeCell ref="N38:P38"/>
    <mergeCell ref="Q33:S33"/>
    <mergeCell ref="B37:D37"/>
    <mergeCell ref="E37:G37"/>
    <mergeCell ref="H37:J37"/>
    <mergeCell ref="K37:M37"/>
    <mergeCell ref="N37:P37"/>
    <mergeCell ref="Q37:S37"/>
    <mergeCell ref="B33:D33"/>
    <mergeCell ref="E33:G33"/>
    <mergeCell ref="H33:J33"/>
    <mergeCell ref="K33:M33"/>
    <mergeCell ref="N33:P33"/>
    <mergeCell ref="Q29:S29"/>
    <mergeCell ref="B31:D31"/>
    <mergeCell ref="E31:G31"/>
    <mergeCell ref="H31:J31"/>
    <mergeCell ref="K31:M31"/>
    <mergeCell ref="N31:P31"/>
    <mergeCell ref="Q31:S31"/>
    <mergeCell ref="B29:D29"/>
    <mergeCell ref="E29:G29"/>
    <mergeCell ref="H29:J29"/>
    <mergeCell ref="K29:M29"/>
    <mergeCell ref="N29:P29"/>
    <mergeCell ref="Q27:S27"/>
    <mergeCell ref="B28:D28"/>
    <mergeCell ref="E28:G28"/>
    <mergeCell ref="H28:J28"/>
    <mergeCell ref="K28:M28"/>
    <mergeCell ref="N28:P28"/>
    <mergeCell ref="Q28:S28"/>
    <mergeCell ref="B27:D27"/>
    <mergeCell ref="E27:G27"/>
    <mergeCell ref="H27:J27"/>
    <mergeCell ref="K27:M27"/>
    <mergeCell ref="N27:P27"/>
    <mergeCell ref="Q25:S25"/>
    <mergeCell ref="B26:D26"/>
    <mergeCell ref="E26:G26"/>
    <mergeCell ref="H26:J26"/>
    <mergeCell ref="K26:M26"/>
    <mergeCell ref="N26:P26"/>
    <mergeCell ref="Q26:S26"/>
    <mergeCell ref="B25:D25"/>
    <mergeCell ref="E25:G25"/>
    <mergeCell ref="H25:J25"/>
    <mergeCell ref="K25:M25"/>
    <mergeCell ref="N25:P25"/>
    <mergeCell ref="R23:S23"/>
    <mergeCell ref="B24:D24"/>
    <mergeCell ref="E24:G24"/>
    <mergeCell ref="H24:J24"/>
    <mergeCell ref="K24:M24"/>
    <mergeCell ref="N24:P24"/>
    <mergeCell ref="Q24:S24"/>
    <mergeCell ref="C23:D23"/>
    <mergeCell ref="F23:G23"/>
    <mergeCell ref="I23:J23"/>
    <mergeCell ref="L23:M23"/>
    <mergeCell ref="O23:P23"/>
    <mergeCell ref="Q21:S21"/>
    <mergeCell ref="B22:D22"/>
    <mergeCell ref="E22:G22"/>
    <mergeCell ref="H22:J22"/>
    <mergeCell ref="K22:M22"/>
    <mergeCell ref="N22:P22"/>
    <mergeCell ref="Q22:S22"/>
    <mergeCell ref="B21:D21"/>
    <mergeCell ref="E21:G21"/>
    <mergeCell ref="H21:J21"/>
    <mergeCell ref="K21:M21"/>
    <mergeCell ref="N21:P21"/>
    <mergeCell ref="Q15:S15"/>
    <mergeCell ref="B17:D17"/>
    <mergeCell ref="E17:G17"/>
    <mergeCell ref="H17:J17"/>
    <mergeCell ref="K17:M17"/>
    <mergeCell ref="N17:P17"/>
    <mergeCell ref="Q17:S17"/>
    <mergeCell ref="B15:D15"/>
    <mergeCell ref="E15:G15"/>
    <mergeCell ref="H15:J15"/>
    <mergeCell ref="K15:M15"/>
    <mergeCell ref="N15:P15"/>
    <mergeCell ref="Q12:S12"/>
    <mergeCell ref="B13:D13"/>
    <mergeCell ref="E13:G13"/>
    <mergeCell ref="H13:J13"/>
    <mergeCell ref="K13:M13"/>
    <mergeCell ref="N13:P13"/>
    <mergeCell ref="Q13:S13"/>
    <mergeCell ref="B12:D12"/>
    <mergeCell ref="E12:G12"/>
    <mergeCell ref="H12:J12"/>
    <mergeCell ref="K12:M12"/>
    <mergeCell ref="N12:P12"/>
    <mergeCell ref="Q10:S10"/>
    <mergeCell ref="B11:D11"/>
    <mergeCell ref="E11:G11"/>
    <mergeCell ref="H11:J11"/>
    <mergeCell ref="K11:M11"/>
    <mergeCell ref="N11:P11"/>
    <mergeCell ref="Q11:S11"/>
    <mergeCell ref="B10:D10"/>
    <mergeCell ref="E10:G10"/>
    <mergeCell ref="H10:J10"/>
    <mergeCell ref="K10:M10"/>
    <mergeCell ref="N10:P10"/>
    <mergeCell ref="Q8:S8"/>
    <mergeCell ref="B9:D9"/>
    <mergeCell ref="E9:G9"/>
    <mergeCell ref="H9:J9"/>
    <mergeCell ref="K9:M9"/>
    <mergeCell ref="N9:P9"/>
    <mergeCell ref="Q9:S9"/>
    <mergeCell ref="B8:D8"/>
    <mergeCell ref="E8:G8"/>
    <mergeCell ref="H8:J8"/>
    <mergeCell ref="K8:M8"/>
    <mergeCell ref="N8:P8"/>
    <mergeCell ref="C7:D7"/>
    <mergeCell ref="F7:G7"/>
    <mergeCell ref="I7:J7"/>
    <mergeCell ref="L7:M7"/>
    <mergeCell ref="O7:P7"/>
    <mergeCell ref="R7:S7"/>
    <mergeCell ref="B6:D6"/>
    <mergeCell ref="E6:G6"/>
    <mergeCell ref="H6:J6"/>
    <mergeCell ref="K6:M6"/>
    <mergeCell ref="N6:P6"/>
    <mergeCell ref="B5:D5"/>
    <mergeCell ref="H5:J5"/>
    <mergeCell ref="K5:M5"/>
    <mergeCell ref="N5:P5"/>
    <mergeCell ref="Q5:S5"/>
    <mergeCell ref="A1:S1"/>
    <mergeCell ref="A2:S2"/>
    <mergeCell ref="E5:G5"/>
    <mergeCell ref="Q6:S6"/>
  </mergeCells>
  <pageMargins left="0.75" right="0.63" top="0.61" bottom="0.77" header="0.5" footer="0.5"/>
  <pageSetup scale="71" orientation="landscape" horizontalDpi="1200" verticalDpi="1200" r:id="rId1"/>
  <headerFooter alignWithMargins="0">
    <oddHeader>&amp;R&amp;G</oddHeader>
    <oddFooter>&amp;C&amp;11PAGE 19</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1"/>
  <sheetViews>
    <sheetView zoomScale="90" zoomScaleNormal="90" zoomScaleSheetLayoutView="90" workbookViewId="0">
      <selection activeCell="AY73" sqref="AY73"/>
    </sheetView>
  </sheetViews>
  <sheetFormatPr defaultRowHeight="12.75" x14ac:dyDescent="0.2"/>
  <cols>
    <col min="1" max="1" width="40.42578125" style="9" customWidth="1"/>
    <col min="2" max="2" width="7" style="572" customWidth="1"/>
    <col min="3" max="4" width="4.140625" style="572" customWidth="1"/>
    <col min="5" max="5" width="2.85546875" style="433" customWidth="1"/>
    <col min="6" max="6" width="7" style="572" customWidth="1"/>
    <col min="7" max="8" width="4.140625" style="572" customWidth="1"/>
    <col min="9" max="9" width="2.85546875" style="433" customWidth="1"/>
    <col min="10" max="10" width="7" style="572" customWidth="1"/>
    <col min="11" max="12" width="4.140625" style="572" customWidth="1"/>
    <col min="13" max="13" width="2.85546875" style="433" customWidth="1"/>
    <col min="14" max="14" width="7" style="572" customWidth="1"/>
    <col min="15" max="16" width="4.140625" style="572" customWidth="1"/>
    <col min="17" max="17" width="2.85546875" style="433" customWidth="1"/>
    <col min="18" max="18" width="7" style="572" customWidth="1"/>
    <col min="19" max="20" width="4.140625" style="572" customWidth="1"/>
    <col min="21" max="21" width="2.85546875" style="433" customWidth="1"/>
    <col min="22" max="22" width="7" style="572" customWidth="1"/>
    <col min="23" max="24" width="4.140625" style="572" customWidth="1"/>
    <col min="25" max="25" width="2.85546875" style="433" customWidth="1"/>
    <col min="26" max="26" width="7" style="572" customWidth="1"/>
    <col min="27" max="28" width="4.140625" style="572" customWidth="1"/>
    <col min="29" max="29" width="2.85546875" style="433" customWidth="1"/>
    <col min="30" max="30" width="7" style="572" customWidth="1"/>
    <col min="31" max="32" width="4.140625" style="572" customWidth="1"/>
    <col min="33" max="33" width="2.85546875" style="433" customWidth="1"/>
    <col min="34" max="34" width="7" style="572" customWidth="1"/>
    <col min="35" max="36" width="4.140625" style="572" customWidth="1"/>
    <col min="37" max="16384" width="9.140625" style="572"/>
  </cols>
  <sheetData>
    <row r="1" spans="1:36" ht="15.75" x14ac:dyDescent="0.25">
      <c r="A1" s="1086" t="s">
        <v>338</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row>
    <row r="2" spans="1:36" ht="15.75" x14ac:dyDescent="0.25">
      <c r="A2" s="1086" t="s">
        <v>221</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row>
    <row r="3" spans="1:36" s="9" customFormat="1" ht="12.75" customHeight="1" x14ac:dyDescent="0.25">
      <c r="B3" s="576"/>
      <c r="C3" s="576"/>
      <c r="D3" s="576"/>
      <c r="E3" s="432"/>
      <c r="F3" s="576"/>
      <c r="G3" s="576"/>
      <c r="H3" s="576"/>
      <c r="I3" s="432"/>
      <c r="J3" s="576"/>
      <c r="K3" s="576"/>
      <c r="L3" s="576"/>
      <c r="M3" s="432"/>
      <c r="N3" s="576"/>
      <c r="O3" s="576"/>
      <c r="P3" s="576"/>
      <c r="Q3" s="432"/>
      <c r="R3" s="576"/>
      <c r="S3" s="576"/>
      <c r="T3" s="576"/>
      <c r="U3" s="432"/>
      <c r="V3" s="576"/>
      <c r="W3" s="576"/>
      <c r="X3" s="576"/>
      <c r="Y3" s="432"/>
      <c r="Z3" s="576"/>
      <c r="AA3" s="576"/>
      <c r="AB3" s="576"/>
      <c r="AC3" s="432"/>
      <c r="AD3" s="576"/>
      <c r="AE3" s="576"/>
      <c r="AF3" s="576"/>
      <c r="AG3" s="432"/>
      <c r="AH3" s="576"/>
      <c r="AI3" s="576"/>
      <c r="AJ3" s="576"/>
    </row>
    <row r="4" spans="1:36" x14ac:dyDescent="0.2">
      <c r="A4" s="333" t="s">
        <v>215</v>
      </c>
      <c r="B4" s="434"/>
      <c r="C4" s="434"/>
      <c r="D4" s="434"/>
      <c r="E4" s="435"/>
      <c r="F4" s="434"/>
      <c r="G4" s="434"/>
      <c r="H4" s="434"/>
      <c r="I4" s="435"/>
      <c r="J4" s="434"/>
      <c r="K4" s="434"/>
      <c r="L4" s="434"/>
      <c r="M4" s="435"/>
      <c r="N4" s="434"/>
      <c r="O4" s="434"/>
      <c r="P4" s="434"/>
      <c r="Q4" s="435"/>
      <c r="R4" s="434"/>
      <c r="S4" s="434"/>
      <c r="T4" s="434"/>
      <c r="U4" s="435"/>
      <c r="V4" s="434"/>
      <c r="W4" s="434"/>
      <c r="X4" s="434"/>
      <c r="Y4" s="435"/>
      <c r="Z4" s="434"/>
      <c r="AA4" s="434"/>
      <c r="AB4" s="434"/>
      <c r="AC4" s="435"/>
      <c r="AD4" s="434"/>
      <c r="AE4" s="434"/>
      <c r="AF4" s="434"/>
      <c r="AG4" s="435"/>
      <c r="AH4" s="434"/>
      <c r="AI4" s="434"/>
      <c r="AJ4" s="434"/>
    </row>
    <row r="5" spans="1:36" s="9" customFormat="1" ht="35.25" customHeight="1" x14ac:dyDescent="0.2">
      <c r="A5" s="334" t="s">
        <v>216</v>
      </c>
      <c r="B5" s="1190" t="s">
        <v>434</v>
      </c>
      <c r="C5" s="1190"/>
      <c r="D5" s="1190"/>
      <c r="E5" s="436"/>
      <c r="F5" s="1190">
        <v>2007</v>
      </c>
      <c r="G5" s="1190"/>
      <c r="H5" s="1190"/>
      <c r="I5" s="436"/>
      <c r="J5" s="1190">
        <v>2008</v>
      </c>
      <c r="K5" s="1190"/>
      <c r="L5" s="1190"/>
      <c r="M5" s="436"/>
      <c r="N5" s="1190">
        <v>2009</v>
      </c>
      <c r="O5" s="1190"/>
      <c r="P5" s="1190"/>
      <c r="Q5" s="436"/>
      <c r="R5" s="1190">
        <v>2010</v>
      </c>
      <c r="S5" s="1190"/>
      <c r="T5" s="1190"/>
      <c r="U5" s="436"/>
      <c r="V5" s="1190">
        <v>2011</v>
      </c>
      <c r="W5" s="1190"/>
      <c r="X5" s="1190"/>
      <c r="Y5" s="436"/>
      <c r="Z5" s="1190">
        <v>2012</v>
      </c>
      <c r="AA5" s="1190"/>
      <c r="AB5" s="1190"/>
      <c r="AC5" s="436"/>
      <c r="AD5" s="1190">
        <v>2013</v>
      </c>
      <c r="AE5" s="1190"/>
      <c r="AF5" s="1190"/>
      <c r="AG5" s="436"/>
      <c r="AH5" s="1190">
        <v>2014</v>
      </c>
      <c r="AI5" s="1190"/>
      <c r="AJ5" s="1190"/>
    </row>
    <row r="6" spans="1:36" s="14" customFormat="1" ht="24" customHeight="1" x14ac:dyDescent="0.2">
      <c r="A6" s="455" t="s">
        <v>219</v>
      </c>
      <c r="B6" s="1193"/>
      <c r="C6" s="1193"/>
      <c r="D6" s="1193"/>
      <c r="E6" s="948"/>
      <c r="F6" s="1193"/>
      <c r="G6" s="1193"/>
      <c r="H6" s="1193"/>
      <c r="I6" s="948"/>
      <c r="J6" s="1193"/>
      <c r="K6" s="1193"/>
      <c r="L6" s="1193"/>
      <c r="M6" s="948"/>
      <c r="N6" s="1193"/>
      <c r="O6" s="1193"/>
      <c r="P6" s="1193"/>
      <c r="Q6" s="948"/>
      <c r="R6" s="1193"/>
      <c r="S6" s="1193"/>
      <c r="T6" s="1193"/>
      <c r="U6" s="948"/>
      <c r="V6" s="1193"/>
      <c r="W6" s="1193"/>
      <c r="X6" s="1193"/>
      <c r="Y6" s="948"/>
      <c r="Z6" s="1193"/>
      <c r="AA6" s="1193"/>
      <c r="AB6" s="1193"/>
      <c r="AC6" s="948"/>
      <c r="AD6" s="1193"/>
      <c r="AE6" s="1193"/>
      <c r="AF6" s="1193"/>
      <c r="AG6" s="1008"/>
      <c r="AH6" s="1193"/>
      <c r="AI6" s="1193"/>
      <c r="AJ6" s="1193"/>
    </row>
    <row r="7" spans="1:36" s="14" customFormat="1" ht="12.75" customHeight="1" x14ac:dyDescent="0.2">
      <c r="A7" s="455" t="s">
        <v>218</v>
      </c>
      <c r="B7" s="1192">
        <v>39.1</v>
      </c>
      <c r="C7" s="1192"/>
      <c r="D7" s="1192"/>
      <c r="E7" s="947"/>
      <c r="F7" s="1192">
        <v>154.80000000000001</v>
      </c>
      <c r="G7" s="1192"/>
      <c r="H7" s="1192"/>
      <c r="I7" s="947"/>
      <c r="J7" s="1192">
        <v>444.6</v>
      </c>
      <c r="K7" s="1192"/>
      <c r="L7" s="1192"/>
      <c r="M7" s="947"/>
      <c r="N7" s="1192">
        <v>163.30000000000001</v>
      </c>
      <c r="O7" s="1192"/>
      <c r="P7" s="1192"/>
      <c r="Q7" s="947"/>
      <c r="R7" s="1192">
        <v>297.39999999999998</v>
      </c>
      <c r="S7" s="1192"/>
      <c r="T7" s="1192"/>
      <c r="U7" s="947"/>
      <c r="V7" s="1192">
        <v>397</v>
      </c>
      <c r="W7" s="1192"/>
      <c r="X7" s="1192"/>
      <c r="Y7" s="947"/>
      <c r="Z7" s="1192">
        <v>250.3</v>
      </c>
      <c r="AA7" s="1192"/>
      <c r="AB7" s="1192"/>
      <c r="AC7" s="947"/>
      <c r="AD7" s="1192">
        <v>176.9</v>
      </c>
      <c r="AE7" s="1192"/>
      <c r="AF7" s="1192"/>
      <c r="AG7" s="1006"/>
      <c r="AH7" s="1192">
        <v>0</v>
      </c>
      <c r="AI7" s="1192"/>
      <c r="AJ7" s="1192"/>
    </row>
    <row r="8" spans="1:36" s="14" customFormat="1" ht="12.75" customHeight="1" x14ac:dyDescent="0.2">
      <c r="A8" s="455" t="s">
        <v>199</v>
      </c>
      <c r="B8" s="1192">
        <v>34.700000000000003</v>
      </c>
      <c r="C8" s="1192"/>
      <c r="D8" s="1192"/>
      <c r="E8" s="947"/>
      <c r="F8" s="1192">
        <v>131.19999999999999</v>
      </c>
      <c r="G8" s="1192"/>
      <c r="H8" s="1192"/>
      <c r="I8" s="947"/>
      <c r="J8" s="1192">
        <v>417.4</v>
      </c>
      <c r="K8" s="1192"/>
      <c r="L8" s="1192"/>
      <c r="M8" s="947"/>
      <c r="N8" s="1192">
        <v>107.8</v>
      </c>
      <c r="O8" s="1192"/>
      <c r="P8" s="1192"/>
      <c r="Q8" s="947"/>
      <c r="R8" s="1192">
        <v>209.4</v>
      </c>
      <c r="S8" s="1192"/>
      <c r="T8" s="1192"/>
      <c r="U8" s="947"/>
      <c r="V8" s="1192">
        <v>371.9</v>
      </c>
      <c r="W8" s="1192"/>
      <c r="X8" s="1192"/>
      <c r="Y8" s="947"/>
      <c r="Z8" s="1192">
        <v>290.89999999999998</v>
      </c>
      <c r="AA8" s="1192"/>
      <c r="AB8" s="1192"/>
      <c r="AC8" s="947"/>
      <c r="AD8" s="1192">
        <v>0</v>
      </c>
      <c r="AE8" s="1192"/>
      <c r="AF8" s="1192"/>
      <c r="AG8" s="1006"/>
      <c r="AH8" s="1192">
        <v>0</v>
      </c>
      <c r="AI8" s="1192"/>
      <c r="AJ8" s="1192"/>
    </row>
    <row r="9" spans="1:36" s="14" customFormat="1" ht="12.75" customHeight="1" x14ac:dyDescent="0.2">
      <c r="A9" s="455" t="s">
        <v>200</v>
      </c>
      <c r="B9" s="1192">
        <v>32</v>
      </c>
      <c r="C9" s="1192"/>
      <c r="D9" s="1192"/>
      <c r="E9" s="947"/>
      <c r="F9" s="1192">
        <v>103.5</v>
      </c>
      <c r="G9" s="1192"/>
      <c r="H9" s="1192"/>
      <c r="I9" s="947"/>
      <c r="J9" s="1192">
        <v>377.5</v>
      </c>
      <c r="K9" s="1192"/>
      <c r="L9" s="1192"/>
      <c r="M9" s="947"/>
      <c r="N9" s="1192">
        <v>73.099999999999994</v>
      </c>
      <c r="O9" s="1192"/>
      <c r="P9" s="1192"/>
      <c r="Q9" s="947"/>
      <c r="R9" s="1192">
        <v>204.2</v>
      </c>
      <c r="S9" s="1192"/>
      <c r="T9" s="1192"/>
      <c r="U9" s="947"/>
      <c r="V9" s="1192">
        <v>362.3</v>
      </c>
      <c r="W9" s="1192"/>
      <c r="X9" s="1192"/>
      <c r="Y9" s="947"/>
      <c r="Z9" s="1192">
        <v>0</v>
      </c>
      <c r="AA9" s="1192"/>
      <c r="AB9" s="1192"/>
      <c r="AC9" s="947"/>
      <c r="AD9" s="1192">
        <v>0</v>
      </c>
      <c r="AE9" s="1192"/>
      <c r="AF9" s="1192"/>
      <c r="AG9" s="1006"/>
      <c r="AH9" s="1192">
        <v>0</v>
      </c>
      <c r="AI9" s="1192"/>
      <c r="AJ9" s="1192"/>
    </row>
    <row r="10" spans="1:36" s="14" customFormat="1" ht="12.75" customHeight="1" x14ac:dyDescent="0.2">
      <c r="A10" s="455" t="s">
        <v>277</v>
      </c>
      <c r="B10" s="1192">
        <v>27.6</v>
      </c>
      <c r="C10" s="1192"/>
      <c r="D10" s="1192"/>
      <c r="E10" s="947"/>
      <c r="F10" s="1192">
        <v>94.8</v>
      </c>
      <c r="G10" s="1192"/>
      <c r="H10" s="1192"/>
      <c r="I10" s="947"/>
      <c r="J10" s="1192">
        <v>345.1</v>
      </c>
      <c r="K10" s="1192"/>
      <c r="L10" s="1192"/>
      <c r="M10" s="947"/>
      <c r="N10" s="1192">
        <v>66</v>
      </c>
      <c r="O10" s="1192"/>
      <c r="P10" s="1192"/>
      <c r="Q10" s="947"/>
      <c r="R10" s="1192">
        <v>204.4</v>
      </c>
      <c r="S10" s="1192"/>
      <c r="T10" s="1192"/>
      <c r="U10" s="947"/>
      <c r="V10" s="1192">
        <v>0</v>
      </c>
      <c r="W10" s="1192"/>
      <c r="X10" s="1192"/>
      <c r="Y10" s="947"/>
      <c r="Z10" s="1192">
        <v>0</v>
      </c>
      <c r="AA10" s="1192"/>
      <c r="AB10" s="1192"/>
      <c r="AC10" s="947"/>
      <c r="AD10" s="1192">
        <v>0</v>
      </c>
      <c r="AE10" s="1192"/>
      <c r="AF10" s="1192"/>
      <c r="AG10" s="1006"/>
      <c r="AH10" s="1192">
        <v>0</v>
      </c>
      <c r="AI10" s="1192"/>
      <c r="AJ10" s="1192"/>
    </row>
    <row r="11" spans="1:36" s="14" customFormat="1" ht="12.75" customHeight="1" x14ac:dyDescent="0.2">
      <c r="A11" s="455" t="s">
        <v>322</v>
      </c>
      <c r="B11" s="1187">
        <v>27.2</v>
      </c>
      <c r="C11" s="1187"/>
      <c r="D11" s="1187"/>
      <c r="E11" s="947"/>
      <c r="F11" s="1187">
        <v>83.5</v>
      </c>
      <c r="G11" s="1187"/>
      <c r="H11" s="1187"/>
      <c r="I11" s="947"/>
      <c r="J11" s="1187">
        <v>340.8</v>
      </c>
      <c r="K11" s="1187"/>
      <c r="L11" s="1187"/>
      <c r="M11" s="947"/>
      <c r="N11" s="1187">
        <v>64.7</v>
      </c>
      <c r="O11" s="1187"/>
      <c r="P11" s="1187"/>
      <c r="Q11" s="947"/>
      <c r="R11" s="1187">
        <v>0</v>
      </c>
      <c r="S11" s="1187"/>
      <c r="T11" s="1187"/>
      <c r="U11" s="947"/>
      <c r="V11" s="1187">
        <v>0</v>
      </c>
      <c r="W11" s="1187"/>
      <c r="X11" s="1187"/>
      <c r="Y11" s="947"/>
      <c r="Z11" s="1187">
        <v>0</v>
      </c>
      <c r="AA11" s="1187"/>
      <c r="AB11" s="1187"/>
      <c r="AC11" s="947"/>
      <c r="AD11" s="1187">
        <v>0</v>
      </c>
      <c r="AE11" s="1187"/>
      <c r="AF11" s="1187"/>
      <c r="AG11" s="1006"/>
      <c r="AH11" s="1187">
        <v>0</v>
      </c>
      <c r="AI11" s="1187"/>
      <c r="AJ11" s="1187"/>
    </row>
    <row r="12" spans="1:36" s="14" customFormat="1" ht="12.75" customHeight="1" x14ac:dyDescent="0.2">
      <c r="A12" s="455" t="s">
        <v>368</v>
      </c>
      <c r="B12" s="1187">
        <v>24.4</v>
      </c>
      <c r="C12" s="1187"/>
      <c r="D12" s="1187"/>
      <c r="E12" s="947"/>
      <c r="F12" s="1187">
        <v>81</v>
      </c>
      <c r="G12" s="1187"/>
      <c r="H12" s="1187"/>
      <c r="I12" s="947"/>
      <c r="J12" s="1187">
        <v>346.9</v>
      </c>
      <c r="K12" s="1187"/>
      <c r="L12" s="1187"/>
      <c r="M12" s="947"/>
      <c r="N12" s="1187">
        <v>0</v>
      </c>
      <c r="O12" s="1187"/>
      <c r="P12" s="1187"/>
      <c r="Q12" s="947"/>
      <c r="R12" s="1187">
        <v>0</v>
      </c>
      <c r="S12" s="1187"/>
      <c r="T12" s="1187"/>
      <c r="U12" s="947"/>
      <c r="V12" s="1187">
        <v>0</v>
      </c>
      <c r="W12" s="1187"/>
      <c r="X12" s="1187"/>
      <c r="Y12" s="947"/>
      <c r="Z12" s="1187">
        <v>0</v>
      </c>
      <c r="AA12" s="1187"/>
      <c r="AB12" s="1187"/>
      <c r="AC12" s="947"/>
      <c r="AD12" s="1187">
        <v>0</v>
      </c>
      <c r="AE12" s="1187"/>
      <c r="AF12" s="1187"/>
      <c r="AG12" s="1006"/>
      <c r="AH12" s="1187">
        <v>0</v>
      </c>
      <c r="AI12" s="1187"/>
      <c r="AJ12" s="1187"/>
    </row>
    <row r="13" spans="1:36" s="14" customFormat="1" ht="12.75" customHeight="1" x14ac:dyDescent="0.2">
      <c r="A13" s="455" t="s">
        <v>376</v>
      </c>
      <c r="B13" s="1187">
        <v>24</v>
      </c>
      <c r="C13" s="1187"/>
      <c r="D13" s="1187"/>
      <c r="E13" s="947"/>
      <c r="F13" s="1187">
        <v>81.7</v>
      </c>
      <c r="G13" s="1187"/>
      <c r="H13" s="1187"/>
      <c r="I13" s="947"/>
      <c r="J13" s="1187">
        <v>0</v>
      </c>
      <c r="K13" s="1187"/>
      <c r="L13" s="1187"/>
      <c r="M13" s="947"/>
      <c r="N13" s="1187">
        <v>0</v>
      </c>
      <c r="O13" s="1187"/>
      <c r="P13" s="1187"/>
      <c r="Q13" s="947"/>
      <c r="R13" s="1187">
        <v>0</v>
      </c>
      <c r="S13" s="1187"/>
      <c r="T13" s="1187"/>
      <c r="U13" s="947"/>
      <c r="V13" s="1187">
        <v>0</v>
      </c>
      <c r="W13" s="1187"/>
      <c r="X13" s="1187"/>
      <c r="Y13" s="947"/>
      <c r="Z13" s="1187">
        <v>0</v>
      </c>
      <c r="AA13" s="1187"/>
      <c r="AB13" s="1187"/>
      <c r="AC13" s="947"/>
      <c r="AD13" s="1187">
        <v>0</v>
      </c>
      <c r="AE13" s="1187"/>
      <c r="AF13" s="1187"/>
      <c r="AG13" s="1006"/>
      <c r="AH13" s="1187">
        <v>0</v>
      </c>
      <c r="AI13" s="1187"/>
      <c r="AJ13" s="1187"/>
    </row>
    <row r="14" spans="1:36" s="14" customFormat="1" ht="12.75" customHeight="1" x14ac:dyDescent="0.2">
      <c r="A14" s="455" t="s">
        <v>487</v>
      </c>
      <c r="B14" s="1187">
        <v>24.9</v>
      </c>
      <c r="C14" s="1187"/>
      <c r="D14" s="1187"/>
      <c r="E14" s="1006"/>
      <c r="F14" s="1187">
        <v>0</v>
      </c>
      <c r="G14" s="1187"/>
      <c r="H14" s="1187"/>
      <c r="I14" s="1006"/>
      <c r="J14" s="1187">
        <v>0</v>
      </c>
      <c r="K14" s="1187"/>
      <c r="L14" s="1187"/>
      <c r="M14" s="1006"/>
      <c r="N14" s="1187">
        <v>0</v>
      </c>
      <c r="O14" s="1187"/>
      <c r="P14" s="1187"/>
      <c r="Q14" s="1006"/>
      <c r="R14" s="1187">
        <v>0</v>
      </c>
      <c r="S14" s="1187"/>
      <c r="T14" s="1187"/>
      <c r="U14" s="1006"/>
      <c r="V14" s="1187">
        <v>0</v>
      </c>
      <c r="W14" s="1187"/>
      <c r="X14" s="1187"/>
      <c r="Y14" s="1006"/>
      <c r="Z14" s="1187">
        <v>0</v>
      </c>
      <c r="AA14" s="1187"/>
      <c r="AB14" s="1187"/>
      <c r="AC14" s="1006"/>
      <c r="AD14" s="1187">
        <v>0</v>
      </c>
      <c r="AE14" s="1187"/>
      <c r="AF14" s="1187"/>
      <c r="AG14" s="1006"/>
      <c r="AH14" s="1187">
        <v>0</v>
      </c>
      <c r="AI14" s="1187"/>
      <c r="AJ14" s="1187"/>
    </row>
    <row r="15" spans="1:36" s="14" customFormat="1" ht="12.75" customHeight="1" x14ac:dyDescent="0.2">
      <c r="A15" s="455" t="s">
        <v>425</v>
      </c>
      <c r="B15" s="1188">
        <v>24.9</v>
      </c>
      <c r="C15" s="1188"/>
      <c r="D15" s="1188"/>
      <c r="E15" s="948"/>
      <c r="F15" s="1188">
        <v>81.7</v>
      </c>
      <c r="G15" s="1188"/>
      <c r="H15" s="1188"/>
      <c r="I15" s="1008"/>
      <c r="J15" s="1188">
        <v>346.9</v>
      </c>
      <c r="K15" s="1188"/>
      <c r="L15" s="1188"/>
      <c r="M15" s="1008"/>
      <c r="N15" s="1188">
        <v>64.7</v>
      </c>
      <c r="O15" s="1188"/>
      <c r="P15" s="1188"/>
      <c r="Q15" s="1008"/>
      <c r="R15" s="1188">
        <v>204.4</v>
      </c>
      <c r="S15" s="1188"/>
      <c r="T15" s="1188"/>
      <c r="U15" s="1008"/>
      <c r="V15" s="1188">
        <v>362.3</v>
      </c>
      <c r="W15" s="1188"/>
      <c r="X15" s="1188"/>
      <c r="Y15" s="1008"/>
      <c r="Z15" s="1188">
        <v>290.89999999999998</v>
      </c>
      <c r="AA15" s="1188"/>
      <c r="AB15" s="1188"/>
      <c r="AC15" s="1008"/>
      <c r="AD15" s="1188">
        <v>176.9</v>
      </c>
      <c r="AE15" s="1188"/>
      <c r="AF15" s="1188"/>
      <c r="AG15" s="1008"/>
      <c r="AH15" s="1188">
        <v>0</v>
      </c>
      <c r="AI15" s="1188"/>
      <c r="AJ15" s="1188"/>
    </row>
    <row r="16" spans="1:36" s="14" customFormat="1" ht="12.75" customHeight="1" x14ac:dyDescent="0.2">
      <c r="A16" s="455"/>
      <c r="B16" s="948"/>
      <c r="C16" s="948"/>
      <c r="D16" s="948"/>
      <c r="E16" s="948"/>
      <c r="F16" s="948"/>
      <c r="G16" s="948"/>
      <c r="H16" s="948"/>
      <c r="I16" s="948"/>
      <c r="J16" s="948"/>
      <c r="K16" s="948"/>
      <c r="L16" s="948"/>
      <c r="M16" s="948"/>
      <c r="N16" s="948"/>
      <c r="O16" s="948"/>
      <c r="P16" s="948"/>
      <c r="Q16" s="948"/>
      <c r="R16" s="948"/>
      <c r="S16" s="948"/>
      <c r="T16" s="948"/>
      <c r="U16" s="948"/>
      <c r="V16" s="948"/>
      <c r="W16" s="948"/>
      <c r="X16" s="948"/>
      <c r="Y16" s="948"/>
      <c r="Z16" s="948"/>
      <c r="AA16" s="948"/>
      <c r="AB16" s="948"/>
      <c r="AC16" s="948"/>
      <c r="AD16" s="948"/>
      <c r="AE16" s="948"/>
      <c r="AF16" s="948"/>
      <c r="AG16" s="1008"/>
      <c r="AH16" s="1008"/>
      <c r="AI16" s="1008"/>
      <c r="AJ16" s="1008"/>
    </row>
    <row r="17" spans="1:36" s="14" customFormat="1" ht="12.75" customHeight="1" x14ac:dyDescent="0.2">
      <c r="A17" s="455" t="s">
        <v>532</v>
      </c>
      <c r="B17" s="1188">
        <v>25.1</v>
      </c>
      <c r="C17" s="1188"/>
      <c r="D17" s="1188"/>
      <c r="E17" s="948"/>
      <c r="F17" s="1188">
        <v>82.1</v>
      </c>
      <c r="G17" s="1188"/>
      <c r="H17" s="1188"/>
      <c r="I17" s="948"/>
      <c r="J17" s="1188">
        <v>345.2</v>
      </c>
      <c r="K17" s="1188"/>
      <c r="L17" s="1188"/>
      <c r="M17" s="948"/>
      <c r="N17" s="1188">
        <v>63.6</v>
      </c>
      <c r="O17" s="1188"/>
      <c r="P17" s="1188"/>
      <c r="Q17" s="948"/>
      <c r="R17" s="1188">
        <v>200.8</v>
      </c>
      <c r="S17" s="1188"/>
      <c r="T17" s="1188"/>
      <c r="U17" s="948"/>
      <c r="V17" s="1188">
        <v>383.3</v>
      </c>
      <c r="W17" s="1188"/>
      <c r="X17" s="1188"/>
      <c r="Y17" s="948"/>
      <c r="Z17" s="1188">
        <v>294.60000000000002</v>
      </c>
      <c r="AA17" s="1188"/>
      <c r="AB17" s="1188"/>
      <c r="AC17" s="948"/>
      <c r="AD17" s="1188">
        <v>178</v>
      </c>
      <c r="AE17" s="1188"/>
      <c r="AF17" s="1188"/>
      <c r="AG17" s="1008"/>
      <c r="AH17" s="1188">
        <v>70.7</v>
      </c>
      <c r="AI17" s="1188"/>
      <c r="AJ17" s="1188"/>
    </row>
    <row r="18" spans="1:36" s="14" customFormat="1" ht="6" customHeight="1" x14ac:dyDescent="0.2">
      <c r="A18" s="455"/>
      <c r="B18" s="455"/>
      <c r="C18" s="948"/>
      <c r="D18" s="948"/>
      <c r="E18" s="948"/>
      <c r="F18" s="455"/>
      <c r="G18" s="948"/>
      <c r="H18" s="948"/>
      <c r="I18" s="948"/>
      <c r="J18" s="455"/>
      <c r="K18" s="948"/>
      <c r="L18" s="948"/>
      <c r="M18" s="948"/>
      <c r="N18" s="455"/>
      <c r="O18" s="948"/>
      <c r="P18" s="948"/>
      <c r="Q18" s="948"/>
      <c r="R18" s="455"/>
      <c r="S18" s="948"/>
      <c r="T18" s="948"/>
      <c r="U18" s="948"/>
      <c r="V18" s="455"/>
      <c r="W18" s="948"/>
      <c r="X18" s="948"/>
      <c r="Y18" s="948"/>
      <c r="Z18" s="455"/>
      <c r="AA18" s="948"/>
      <c r="AB18" s="948"/>
      <c r="AC18" s="948"/>
      <c r="AD18" s="455"/>
      <c r="AE18" s="948"/>
      <c r="AF18" s="948"/>
      <c r="AG18" s="1008"/>
      <c r="AH18" s="455"/>
      <c r="AI18" s="1008"/>
      <c r="AJ18" s="1008"/>
    </row>
    <row r="19" spans="1:36" s="9" customFormat="1" ht="12.75" customHeight="1" x14ac:dyDescent="0.2">
      <c r="A19" s="455" t="s">
        <v>201</v>
      </c>
      <c r="B19" s="1194">
        <v>-23.3</v>
      </c>
      <c r="C19" s="1194"/>
      <c r="D19" s="1194"/>
      <c r="E19" s="581"/>
      <c r="F19" s="1183">
        <v>-76.7</v>
      </c>
      <c r="G19" s="1183"/>
      <c r="H19" s="1183"/>
      <c r="I19" s="581"/>
      <c r="J19" s="1183">
        <v>-326.3</v>
      </c>
      <c r="K19" s="1183"/>
      <c r="L19" s="1183"/>
      <c r="M19" s="435"/>
      <c r="N19" s="434"/>
      <c r="O19" s="1183">
        <v>-53.1</v>
      </c>
      <c r="P19" s="1183"/>
      <c r="Q19" s="435"/>
      <c r="R19" s="434"/>
      <c r="S19" s="1183">
        <v>-173.7</v>
      </c>
      <c r="T19" s="1183"/>
      <c r="U19" s="581"/>
      <c r="V19" s="434"/>
      <c r="W19" s="1183">
        <v>-201.8</v>
      </c>
      <c r="X19" s="1183"/>
      <c r="Y19" s="581"/>
      <c r="Z19" s="455"/>
      <c r="AA19" s="1194">
        <v>-201.3</v>
      </c>
      <c r="AB19" s="1194"/>
      <c r="AC19" s="581"/>
      <c r="AD19" s="434"/>
      <c r="AE19" s="1183">
        <v>-59.7</v>
      </c>
      <c r="AF19" s="1183"/>
      <c r="AG19" s="581"/>
      <c r="AH19" s="434"/>
      <c r="AI19" s="1183">
        <v>0</v>
      </c>
      <c r="AJ19" s="1183"/>
    </row>
    <row r="20" spans="1:36" s="560" customFormat="1" ht="17.25" customHeight="1" thickBot="1" x14ac:dyDescent="0.25">
      <c r="A20" s="372" t="s">
        <v>202</v>
      </c>
      <c r="B20" s="1184">
        <v>1.8</v>
      </c>
      <c r="C20" s="1184"/>
      <c r="D20" s="1184"/>
      <c r="E20" s="603"/>
      <c r="F20" s="1195">
        <v>5.4</v>
      </c>
      <c r="G20" s="1195"/>
      <c r="H20" s="1195"/>
      <c r="I20" s="603"/>
      <c r="J20" s="1195">
        <v>18.899999999999999</v>
      </c>
      <c r="K20" s="1195"/>
      <c r="L20" s="1195"/>
      <c r="M20" s="373"/>
      <c r="N20" s="1195">
        <v>10.5</v>
      </c>
      <c r="O20" s="1195"/>
      <c r="P20" s="1195"/>
      <c r="Q20" s="955"/>
      <c r="R20" s="1184">
        <v>27.1</v>
      </c>
      <c r="S20" s="1184"/>
      <c r="T20" s="1195"/>
      <c r="U20" s="582"/>
      <c r="V20" s="1184">
        <v>181.5</v>
      </c>
      <c r="W20" s="1184"/>
      <c r="X20" s="1184"/>
      <c r="Y20" s="582"/>
      <c r="Z20" s="1184">
        <v>93.3</v>
      </c>
      <c r="AA20" s="1184"/>
      <c r="AB20" s="1184"/>
      <c r="AC20" s="582"/>
      <c r="AD20" s="1184">
        <v>118.3</v>
      </c>
      <c r="AE20" s="1184"/>
      <c r="AF20" s="1184"/>
      <c r="AG20" s="582"/>
      <c r="AH20" s="1184">
        <v>70.7</v>
      </c>
      <c r="AI20" s="1184"/>
      <c r="AJ20" s="1184"/>
    </row>
    <row r="21" spans="1:36" ht="6.75" customHeight="1" x14ac:dyDescent="0.2">
      <c r="A21" s="455"/>
      <c r="B21" s="434"/>
      <c r="C21" s="434"/>
      <c r="D21" s="434"/>
      <c r="E21" s="435"/>
      <c r="F21" s="434"/>
      <c r="G21" s="434"/>
      <c r="H21" s="434"/>
      <c r="I21" s="435"/>
      <c r="J21" s="434"/>
      <c r="K21" s="434"/>
      <c r="L21" s="434"/>
      <c r="M21" s="435"/>
      <c r="N21" s="434"/>
      <c r="O21" s="434"/>
      <c r="P21" s="434"/>
      <c r="Q21" s="435"/>
      <c r="R21" s="434"/>
      <c r="S21" s="434"/>
      <c r="T21" s="434"/>
      <c r="U21" s="435"/>
      <c r="V21" s="455"/>
      <c r="W21" s="455"/>
      <c r="X21" s="455"/>
      <c r="Y21" s="435"/>
      <c r="Z21" s="455"/>
      <c r="AA21" s="455"/>
      <c r="AB21" s="455"/>
      <c r="AC21" s="435"/>
      <c r="AD21" s="455"/>
      <c r="AE21" s="455"/>
      <c r="AF21" s="455"/>
      <c r="AG21" s="435"/>
      <c r="AH21" s="455"/>
      <c r="AI21" s="455"/>
      <c r="AJ21" s="455"/>
    </row>
    <row r="22" spans="1:36" ht="13.5" x14ac:dyDescent="0.2">
      <c r="A22" s="455" t="s">
        <v>309</v>
      </c>
      <c r="B22" s="455"/>
      <c r="C22" s="1189">
        <v>8.3000000000000004E-2</v>
      </c>
      <c r="D22" s="1189"/>
      <c r="E22" s="804"/>
      <c r="F22" s="455"/>
      <c r="G22" s="1189">
        <v>0.11799999999999999</v>
      </c>
      <c r="H22" s="1189"/>
      <c r="I22" s="804"/>
      <c r="J22" s="455"/>
      <c r="K22" s="1189">
        <v>0.50700000000000001</v>
      </c>
      <c r="L22" s="1189"/>
      <c r="M22" s="804"/>
      <c r="N22" s="455"/>
      <c r="O22" s="1189">
        <v>9.8000000000000004E-2</v>
      </c>
      <c r="P22" s="1189"/>
      <c r="Q22" s="804"/>
      <c r="R22" s="455"/>
      <c r="S22" s="1189">
        <v>0.30599999999999999</v>
      </c>
      <c r="T22" s="1189"/>
      <c r="U22" s="953"/>
      <c r="V22" s="455"/>
      <c r="W22" s="1189">
        <v>0.60299999999999998</v>
      </c>
      <c r="X22" s="1189"/>
      <c r="Y22" s="953"/>
      <c r="Z22" s="455"/>
      <c r="AA22" s="1189">
        <v>0.40500000000000003</v>
      </c>
      <c r="AB22" s="1189"/>
      <c r="AC22" s="953"/>
      <c r="AD22" s="455"/>
      <c r="AE22" s="1189">
        <v>0.27300000000000002</v>
      </c>
      <c r="AF22" s="1189"/>
      <c r="AG22" s="953"/>
      <c r="AH22" s="455"/>
      <c r="AI22" s="1189">
        <v>0.23400000000000001</v>
      </c>
      <c r="AJ22" s="1189"/>
    </row>
    <row r="23" spans="1:36" x14ac:dyDescent="0.2">
      <c r="A23" s="455"/>
      <c r="B23" s="434"/>
      <c r="C23" s="434"/>
      <c r="D23" s="434"/>
      <c r="E23" s="435"/>
      <c r="F23" s="434"/>
      <c r="G23" s="434"/>
      <c r="H23" s="434"/>
      <c r="I23" s="435"/>
      <c r="J23" s="434"/>
      <c r="K23" s="434"/>
      <c r="L23" s="434"/>
      <c r="M23" s="435"/>
      <c r="N23" s="434"/>
      <c r="O23" s="434"/>
      <c r="P23" s="434"/>
      <c r="Q23" s="435"/>
      <c r="R23" s="434"/>
      <c r="S23" s="434"/>
      <c r="T23" s="434"/>
      <c r="U23" s="435"/>
      <c r="V23" s="455"/>
      <c r="W23" s="455"/>
      <c r="X23" s="455"/>
      <c r="Y23" s="435"/>
      <c r="Z23" s="455"/>
      <c r="AA23" s="455"/>
      <c r="AB23" s="455"/>
      <c r="AC23" s="435"/>
      <c r="AD23" s="455"/>
      <c r="AE23" s="455"/>
      <c r="AF23" s="455"/>
      <c r="AG23" s="435"/>
      <c r="AH23" s="455"/>
      <c r="AI23" s="455"/>
      <c r="AJ23" s="455"/>
    </row>
    <row r="24" spans="1:36" x14ac:dyDescent="0.2">
      <c r="A24" s="455" t="s">
        <v>427</v>
      </c>
      <c r="B24" s="434"/>
      <c r="C24" s="434"/>
      <c r="D24" s="434"/>
      <c r="E24" s="435"/>
      <c r="F24" s="434"/>
      <c r="G24" s="434"/>
      <c r="H24" s="434"/>
      <c r="I24" s="435"/>
      <c r="J24" s="434"/>
      <c r="K24" s="434"/>
      <c r="L24" s="434"/>
      <c r="M24" s="435"/>
      <c r="N24" s="434"/>
      <c r="O24" s="434"/>
      <c r="P24" s="434"/>
      <c r="Q24" s="435"/>
      <c r="R24" s="434"/>
      <c r="S24" s="434"/>
      <c r="T24" s="434"/>
      <c r="U24" s="435"/>
      <c r="V24" s="455"/>
      <c r="W24" s="455"/>
      <c r="X24" s="455"/>
      <c r="Y24" s="435"/>
      <c r="Z24" s="455"/>
      <c r="AA24" s="455"/>
      <c r="AB24" s="455"/>
      <c r="AC24" s="435"/>
      <c r="AD24" s="455"/>
      <c r="AE24" s="455"/>
      <c r="AF24" s="455"/>
      <c r="AG24" s="435"/>
      <c r="AH24" s="455"/>
      <c r="AI24" s="455"/>
      <c r="AJ24" s="455"/>
    </row>
    <row r="25" spans="1:36" s="14" customFormat="1" ht="12.75" customHeight="1" x14ac:dyDescent="0.2">
      <c r="A25" s="455" t="s">
        <v>501</v>
      </c>
      <c r="B25" s="1187">
        <v>35.6</v>
      </c>
      <c r="C25" s="1187"/>
      <c r="D25" s="1187"/>
      <c r="E25" s="947"/>
      <c r="F25" s="1187">
        <v>5.8</v>
      </c>
      <c r="G25" s="1187"/>
      <c r="H25" s="1187"/>
      <c r="I25" s="947"/>
      <c r="J25" s="1187">
        <v>8.8000000000000007</v>
      </c>
      <c r="K25" s="1187"/>
      <c r="L25" s="1187"/>
      <c r="M25" s="947"/>
      <c r="N25" s="1187">
        <v>25</v>
      </c>
      <c r="O25" s="1187"/>
      <c r="P25" s="1187"/>
      <c r="Q25" s="947"/>
      <c r="R25" s="1187">
        <v>31.4</v>
      </c>
      <c r="S25" s="1187"/>
      <c r="T25" s="1187"/>
      <c r="U25" s="947"/>
      <c r="V25" s="1187">
        <v>89.2</v>
      </c>
      <c r="W25" s="1187"/>
      <c r="X25" s="1187"/>
      <c r="Y25" s="947"/>
      <c r="Z25" s="1187">
        <v>64.5</v>
      </c>
      <c r="AA25" s="1187"/>
      <c r="AB25" s="1187"/>
      <c r="AC25" s="947"/>
      <c r="AD25" s="1187">
        <v>71.2</v>
      </c>
      <c r="AE25" s="1187"/>
      <c r="AF25" s="1187"/>
      <c r="AG25" s="1006"/>
      <c r="AH25" s="1187">
        <v>0</v>
      </c>
      <c r="AI25" s="1187"/>
      <c r="AJ25" s="1187"/>
    </row>
    <row r="26" spans="1:36" s="14" customFormat="1" ht="12.75" customHeight="1" x14ac:dyDescent="0.2">
      <c r="A26" s="455" t="s">
        <v>502</v>
      </c>
      <c r="B26" s="1188">
        <v>35.700000000000003</v>
      </c>
      <c r="C26" s="1188"/>
      <c r="D26" s="1188"/>
      <c r="E26" s="1010"/>
      <c r="F26" s="1188">
        <v>5.9</v>
      </c>
      <c r="G26" s="1188"/>
      <c r="H26" s="1188"/>
      <c r="I26" s="1010"/>
      <c r="J26" s="1188">
        <v>8.6999999999999993</v>
      </c>
      <c r="K26" s="1188"/>
      <c r="L26" s="1188"/>
      <c r="M26" s="1010"/>
      <c r="N26" s="1188">
        <v>24.4</v>
      </c>
      <c r="O26" s="1188"/>
      <c r="P26" s="1188"/>
      <c r="Q26" s="1010"/>
      <c r="R26" s="1188">
        <v>31.4</v>
      </c>
      <c r="S26" s="1188"/>
      <c r="T26" s="1188"/>
      <c r="U26" s="1010"/>
      <c r="V26" s="1188">
        <v>84.7</v>
      </c>
      <c r="W26" s="1188"/>
      <c r="X26" s="1188"/>
      <c r="Y26" s="1010"/>
      <c r="Z26" s="1188">
        <v>59.5</v>
      </c>
      <c r="AA26" s="1188"/>
      <c r="AB26" s="1188"/>
      <c r="AC26" s="1010"/>
      <c r="AD26" s="1188">
        <v>103.1</v>
      </c>
      <c r="AE26" s="1188"/>
      <c r="AF26" s="1188"/>
      <c r="AG26" s="1010"/>
      <c r="AH26" s="1188">
        <v>0</v>
      </c>
      <c r="AI26" s="1188"/>
      <c r="AJ26" s="1188"/>
    </row>
    <row r="27" spans="1:36" s="14" customFormat="1" ht="12.75" customHeight="1" x14ac:dyDescent="0.2">
      <c r="A27" s="455"/>
      <c r="B27" s="1010"/>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row>
    <row r="28" spans="1:36" s="14" customFormat="1" ht="12.75" customHeight="1" x14ac:dyDescent="0.2">
      <c r="A28" s="455" t="s">
        <v>532</v>
      </c>
      <c r="B28" s="1188">
        <v>35.1</v>
      </c>
      <c r="C28" s="1188"/>
      <c r="D28" s="1188"/>
      <c r="E28" s="948"/>
      <c r="F28" s="1188">
        <v>5.8</v>
      </c>
      <c r="G28" s="1188"/>
      <c r="H28" s="1188"/>
      <c r="I28" s="948"/>
      <c r="J28" s="1188">
        <v>7.5</v>
      </c>
      <c r="K28" s="1188"/>
      <c r="L28" s="1188"/>
      <c r="M28" s="948"/>
      <c r="N28" s="1188">
        <v>20.100000000000001</v>
      </c>
      <c r="O28" s="1188"/>
      <c r="P28" s="1188"/>
      <c r="Q28" s="948"/>
      <c r="R28" s="1188">
        <v>31.2</v>
      </c>
      <c r="S28" s="1188"/>
      <c r="T28" s="1188"/>
      <c r="U28" s="948"/>
      <c r="V28" s="1188">
        <v>74.5</v>
      </c>
      <c r="W28" s="1188"/>
      <c r="X28" s="1188"/>
      <c r="Y28" s="948"/>
      <c r="Z28" s="1188">
        <v>55.1</v>
      </c>
      <c r="AA28" s="1188"/>
      <c r="AB28" s="1188"/>
      <c r="AC28" s="948"/>
      <c r="AD28" s="1188">
        <v>110</v>
      </c>
      <c r="AE28" s="1188"/>
      <c r="AF28" s="1188"/>
      <c r="AG28" s="1008"/>
      <c r="AH28" s="1188">
        <v>58.1</v>
      </c>
      <c r="AI28" s="1188"/>
      <c r="AJ28" s="1188"/>
    </row>
    <row r="29" spans="1:36" s="14" customFormat="1" ht="6" customHeight="1" x14ac:dyDescent="0.2">
      <c r="A29" s="455"/>
      <c r="B29" s="455"/>
      <c r="C29" s="948"/>
      <c r="D29" s="948"/>
      <c r="E29" s="948"/>
      <c r="F29" s="455"/>
      <c r="G29" s="948"/>
      <c r="H29" s="948"/>
      <c r="I29" s="948"/>
      <c r="J29" s="455"/>
      <c r="K29" s="948"/>
      <c r="L29" s="948"/>
      <c r="M29" s="948"/>
      <c r="N29" s="455"/>
      <c r="O29" s="948"/>
      <c r="P29" s="948"/>
      <c r="Q29" s="948"/>
      <c r="R29" s="455"/>
      <c r="S29" s="948"/>
      <c r="T29" s="948"/>
      <c r="U29" s="948"/>
      <c r="V29" s="455"/>
      <c r="W29" s="948"/>
      <c r="X29" s="948"/>
      <c r="Y29" s="948"/>
      <c r="Z29" s="455"/>
      <c r="AA29" s="948"/>
      <c r="AB29" s="948"/>
      <c r="AC29" s="948"/>
      <c r="AD29" s="455"/>
      <c r="AE29" s="948"/>
      <c r="AF29" s="948"/>
      <c r="AG29" s="1008"/>
      <c r="AH29" s="455"/>
      <c r="AI29" s="1008"/>
      <c r="AJ29" s="1008"/>
    </row>
    <row r="30" spans="1:36" s="9" customFormat="1" ht="12.75" customHeight="1" x14ac:dyDescent="0.2">
      <c r="A30" s="455" t="s">
        <v>201</v>
      </c>
      <c r="B30" s="1194">
        <v>-1.5</v>
      </c>
      <c r="C30" s="1194"/>
      <c r="D30" s="1194"/>
      <c r="E30" s="581"/>
      <c r="F30" s="1183">
        <v>-1.3</v>
      </c>
      <c r="G30" s="1183"/>
      <c r="H30" s="1183"/>
      <c r="I30" s="581"/>
      <c r="J30" s="1183">
        <v>-0.9</v>
      </c>
      <c r="K30" s="1183"/>
      <c r="L30" s="1183"/>
      <c r="M30" s="435"/>
      <c r="N30" s="434"/>
      <c r="O30" s="1183">
        <v>-2.4</v>
      </c>
      <c r="P30" s="1183"/>
      <c r="Q30" s="435"/>
      <c r="R30" s="434"/>
      <c r="S30" s="1183">
        <v>-6.5</v>
      </c>
      <c r="T30" s="1183"/>
      <c r="U30" s="581"/>
      <c r="V30" s="434"/>
      <c r="W30" s="1183">
        <v>-24.9</v>
      </c>
      <c r="X30" s="1183"/>
      <c r="Y30" s="581"/>
      <c r="Z30" s="455"/>
      <c r="AA30" s="1194">
        <v>-14.8</v>
      </c>
      <c r="AB30" s="1194"/>
      <c r="AC30" s="581"/>
      <c r="AD30" s="434"/>
      <c r="AE30" s="1183">
        <v>-34.4</v>
      </c>
      <c r="AF30" s="1183"/>
      <c r="AG30" s="581"/>
      <c r="AH30" s="434"/>
      <c r="AI30" s="1183">
        <v>-6.7</v>
      </c>
      <c r="AJ30" s="1183"/>
    </row>
    <row r="31" spans="1:36" s="560" customFormat="1" ht="17.25" customHeight="1" thickBot="1" x14ac:dyDescent="0.25">
      <c r="A31" s="372" t="s">
        <v>202</v>
      </c>
      <c r="B31" s="1184">
        <v>33.6</v>
      </c>
      <c r="C31" s="1184"/>
      <c r="D31" s="1184"/>
      <c r="E31" s="603"/>
      <c r="F31" s="1195">
        <v>4.5</v>
      </c>
      <c r="G31" s="1195"/>
      <c r="H31" s="1195"/>
      <c r="I31" s="603"/>
      <c r="J31" s="1195">
        <v>6.6</v>
      </c>
      <c r="K31" s="1195"/>
      <c r="L31" s="1195"/>
      <c r="M31" s="373"/>
      <c r="N31" s="1195">
        <v>17.7</v>
      </c>
      <c r="O31" s="1195"/>
      <c r="P31" s="1195"/>
      <c r="Q31" s="373"/>
      <c r="R31" s="1195">
        <v>24.7</v>
      </c>
      <c r="S31" s="1195"/>
      <c r="T31" s="1195"/>
      <c r="U31" s="582"/>
      <c r="V31" s="1184">
        <v>49.6</v>
      </c>
      <c r="W31" s="1184"/>
      <c r="X31" s="1184"/>
      <c r="Y31" s="582"/>
      <c r="Z31" s="1184">
        <v>40.299999999999997</v>
      </c>
      <c r="AA31" s="1184"/>
      <c r="AB31" s="1184"/>
      <c r="AC31" s="582"/>
      <c r="AD31" s="1184">
        <v>75.599999999999994</v>
      </c>
      <c r="AE31" s="1184"/>
      <c r="AF31" s="1184"/>
      <c r="AG31" s="582"/>
      <c r="AH31" s="1184">
        <v>51.4</v>
      </c>
      <c r="AI31" s="1184"/>
      <c r="AJ31" s="1184"/>
    </row>
    <row r="32" spans="1:36" s="560" customFormat="1" ht="9.75" customHeight="1" x14ac:dyDescent="0.2">
      <c r="A32" s="372"/>
      <c r="B32" s="989"/>
      <c r="C32" s="989"/>
      <c r="D32" s="989"/>
      <c r="E32" s="603"/>
      <c r="F32" s="990"/>
      <c r="G32" s="990"/>
      <c r="H32" s="990"/>
      <c r="I32" s="603"/>
      <c r="J32" s="990"/>
      <c r="K32" s="990"/>
      <c r="L32" s="990"/>
      <c r="M32" s="373"/>
      <c r="N32" s="990"/>
      <c r="O32" s="990"/>
      <c r="P32" s="990"/>
      <c r="Q32" s="373"/>
      <c r="R32" s="990"/>
      <c r="S32" s="990"/>
      <c r="T32" s="990"/>
      <c r="U32" s="582"/>
      <c r="V32" s="989"/>
      <c r="W32" s="989"/>
      <c r="X32" s="989"/>
      <c r="Y32" s="582"/>
      <c r="Z32" s="989"/>
      <c r="AA32" s="989"/>
      <c r="AB32" s="989"/>
      <c r="AC32" s="582"/>
      <c r="AD32" s="989"/>
      <c r="AE32" s="989"/>
      <c r="AF32" s="989"/>
      <c r="AG32" s="582"/>
      <c r="AH32" s="989"/>
      <c r="AI32" s="989"/>
      <c r="AJ32" s="989"/>
    </row>
    <row r="33" spans="1:36" ht="13.5" thickBot="1" x14ac:dyDescent="0.25">
      <c r="A33" s="372" t="s">
        <v>438</v>
      </c>
      <c r="B33" s="1185">
        <v>35.4</v>
      </c>
      <c r="C33" s="1185"/>
      <c r="D33" s="1185"/>
      <c r="E33" s="603"/>
      <c r="F33" s="1185">
        <v>9.9</v>
      </c>
      <c r="G33" s="1185"/>
      <c r="H33" s="1185"/>
      <c r="I33" s="603"/>
      <c r="J33" s="1185">
        <v>25.5</v>
      </c>
      <c r="K33" s="1185"/>
      <c r="L33" s="1185"/>
      <c r="M33" s="373"/>
      <c r="N33" s="1185">
        <v>28.2</v>
      </c>
      <c r="O33" s="1185"/>
      <c r="P33" s="1185"/>
      <c r="Q33" s="373"/>
      <c r="R33" s="1185">
        <v>51.8</v>
      </c>
      <c r="S33" s="1185"/>
      <c r="T33" s="1185"/>
      <c r="U33" s="582"/>
      <c r="V33" s="1185">
        <v>231.1</v>
      </c>
      <c r="W33" s="1185"/>
      <c r="X33" s="1185"/>
      <c r="Y33" s="582"/>
      <c r="Z33" s="1185">
        <v>133.6</v>
      </c>
      <c r="AA33" s="1185"/>
      <c r="AB33" s="1185"/>
      <c r="AC33" s="582"/>
      <c r="AD33" s="1185">
        <v>193.9</v>
      </c>
      <c r="AE33" s="1185"/>
      <c r="AF33" s="1185"/>
      <c r="AG33" s="582"/>
      <c r="AH33" s="1185">
        <v>122.1</v>
      </c>
      <c r="AI33" s="1185"/>
      <c r="AJ33" s="1185"/>
    </row>
    <row r="34" spans="1:36" x14ac:dyDescent="0.2">
      <c r="A34" s="455"/>
      <c r="B34" s="434"/>
      <c r="C34" s="434"/>
      <c r="D34" s="434"/>
      <c r="E34" s="435"/>
      <c r="F34" s="434"/>
      <c r="G34" s="434"/>
      <c r="H34" s="434"/>
      <c r="I34" s="435"/>
      <c r="J34" s="434"/>
      <c r="K34" s="434"/>
      <c r="L34" s="434"/>
      <c r="M34" s="435"/>
      <c r="N34" s="434"/>
      <c r="O34" s="434"/>
      <c r="P34" s="434"/>
      <c r="Q34" s="435"/>
      <c r="R34" s="434"/>
      <c r="S34" s="434"/>
      <c r="T34" s="434"/>
      <c r="U34" s="435"/>
      <c r="V34" s="455"/>
      <c r="W34" s="455"/>
      <c r="X34" s="455"/>
      <c r="Y34" s="435"/>
      <c r="Z34" s="455"/>
      <c r="AA34" s="455"/>
      <c r="AB34" s="455"/>
      <c r="AC34" s="435"/>
      <c r="AD34" s="455"/>
      <c r="AE34" s="455"/>
      <c r="AF34" s="455"/>
      <c r="AG34" s="435"/>
      <c r="AH34" s="455"/>
      <c r="AI34" s="455"/>
      <c r="AJ34" s="455"/>
    </row>
    <row r="35" spans="1:36" ht="13.5" x14ac:dyDescent="0.2">
      <c r="A35" s="335"/>
      <c r="B35" s="434"/>
      <c r="C35" s="434"/>
      <c r="D35" s="434"/>
      <c r="E35" s="435"/>
      <c r="F35" s="434"/>
      <c r="G35" s="434"/>
      <c r="H35" s="434"/>
      <c r="I35" s="435"/>
      <c r="J35" s="434"/>
      <c r="K35" s="946"/>
      <c r="L35" s="946"/>
      <c r="M35" s="435"/>
      <c r="N35" s="434"/>
      <c r="O35" s="946"/>
      <c r="P35" s="946"/>
      <c r="Q35" s="435"/>
      <c r="R35" s="434"/>
      <c r="S35" s="946"/>
      <c r="T35" s="946"/>
      <c r="U35" s="583"/>
      <c r="V35" s="434"/>
      <c r="W35" s="946"/>
      <c r="X35" s="946"/>
      <c r="Y35" s="583"/>
      <c r="Z35" s="434"/>
      <c r="AA35" s="946"/>
      <c r="AB35" s="946"/>
      <c r="AC35" s="583"/>
      <c r="AD35" s="434"/>
      <c r="AE35" s="946"/>
      <c r="AF35" s="946"/>
      <c r="AG35" s="583"/>
      <c r="AH35" s="434"/>
      <c r="AI35" s="1007"/>
      <c r="AJ35" s="1007"/>
    </row>
    <row r="36" spans="1:36" x14ac:dyDescent="0.2">
      <c r="A36" s="333" t="s">
        <v>217</v>
      </c>
      <c r="B36" s="434"/>
      <c r="C36" s="434"/>
      <c r="D36" s="434"/>
      <c r="E36" s="435"/>
      <c r="F36" s="434"/>
      <c r="G36" s="434"/>
      <c r="H36" s="434"/>
      <c r="I36" s="435"/>
      <c r="J36" s="434"/>
      <c r="K36" s="434"/>
      <c r="L36" s="434"/>
      <c r="M36" s="435"/>
      <c r="N36" s="434"/>
      <c r="O36" s="434"/>
      <c r="P36" s="434"/>
      <c r="Q36" s="435"/>
      <c r="R36" s="434"/>
      <c r="S36" s="434"/>
      <c r="T36" s="434"/>
      <c r="U36" s="435"/>
      <c r="V36" s="434"/>
      <c r="W36" s="434"/>
      <c r="X36" s="434"/>
      <c r="Y36" s="435"/>
      <c r="Z36" s="434"/>
      <c r="AA36" s="434"/>
      <c r="AB36" s="434"/>
      <c r="AC36" s="435"/>
      <c r="AD36" s="434"/>
      <c r="AE36" s="434"/>
      <c r="AF36" s="434"/>
      <c r="AG36" s="435"/>
      <c r="AH36" s="434"/>
      <c r="AI36" s="434"/>
      <c r="AJ36" s="434"/>
    </row>
    <row r="37" spans="1:36" s="9" customFormat="1" ht="35.25" customHeight="1" x14ac:dyDescent="0.2">
      <c r="A37" s="334" t="s">
        <v>216</v>
      </c>
      <c r="B37" s="1190" t="s">
        <v>434</v>
      </c>
      <c r="C37" s="1190"/>
      <c r="D37" s="1190"/>
      <c r="E37" s="436"/>
      <c r="F37" s="1190">
        <v>2007</v>
      </c>
      <c r="G37" s="1190"/>
      <c r="H37" s="1190"/>
      <c r="I37" s="436"/>
      <c r="J37" s="1190">
        <v>2008</v>
      </c>
      <c r="K37" s="1190"/>
      <c r="L37" s="1190"/>
      <c r="M37" s="436"/>
      <c r="N37" s="1190">
        <v>2009</v>
      </c>
      <c r="O37" s="1190"/>
      <c r="P37" s="1190"/>
      <c r="Q37" s="436"/>
      <c r="R37" s="1190">
        <v>2010</v>
      </c>
      <c r="S37" s="1190"/>
      <c r="T37" s="1190"/>
      <c r="U37" s="436"/>
      <c r="V37" s="1190">
        <v>2011</v>
      </c>
      <c r="W37" s="1190"/>
      <c r="X37" s="1190"/>
      <c r="Y37" s="436"/>
      <c r="Z37" s="1190">
        <v>2012</v>
      </c>
      <c r="AA37" s="1190"/>
      <c r="AB37" s="1190"/>
      <c r="AC37" s="436"/>
      <c r="AD37" s="1190">
        <v>2013</v>
      </c>
      <c r="AE37" s="1190"/>
      <c r="AF37" s="1190"/>
      <c r="AG37" s="436"/>
      <c r="AH37" s="1190">
        <v>2014</v>
      </c>
      <c r="AI37" s="1190"/>
      <c r="AJ37" s="1190"/>
    </row>
    <row r="38" spans="1:36" ht="24" customHeight="1" x14ac:dyDescent="0.2">
      <c r="A38" s="455" t="s">
        <v>219</v>
      </c>
      <c r="B38" s="1191"/>
      <c r="C38" s="1191"/>
      <c r="D38" s="1191"/>
      <c r="E38" s="948"/>
      <c r="F38" s="1191"/>
      <c r="G38" s="1191"/>
      <c r="H38" s="1191"/>
      <c r="I38" s="948"/>
      <c r="J38" s="1191"/>
      <c r="K38" s="1191"/>
      <c r="L38" s="1191"/>
      <c r="M38" s="948"/>
      <c r="N38" s="1191"/>
      <c r="O38" s="1191"/>
      <c r="P38" s="1191"/>
      <c r="Q38" s="948"/>
      <c r="R38" s="1191"/>
      <c r="S38" s="1191"/>
      <c r="T38" s="1191"/>
      <c r="U38" s="948"/>
      <c r="V38" s="1191"/>
      <c r="W38" s="1191"/>
      <c r="X38" s="1191"/>
      <c r="Y38" s="948"/>
      <c r="Z38" s="1191"/>
      <c r="AA38" s="1191"/>
      <c r="AB38" s="1191"/>
      <c r="AC38" s="948"/>
      <c r="AD38" s="1191"/>
      <c r="AE38" s="1191"/>
      <c r="AF38" s="1191"/>
      <c r="AG38" s="1008"/>
      <c r="AH38" s="1191"/>
      <c r="AI38" s="1191"/>
      <c r="AJ38" s="1191"/>
    </row>
    <row r="39" spans="1:36" ht="12.75" customHeight="1" x14ac:dyDescent="0.2">
      <c r="A39" s="455" t="s">
        <v>218</v>
      </c>
      <c r="B39" s="1192">
        <v>39.1</v>
      </c>
      <c r="C39" s="1192"/>
      <c r="D39" s="1192"/>
      <c r="E39" s="947"/>
      <c r="F39" s="1192">
        <v>151.19999999999999</v>
      </c>
      <c r="G39" s="1192"/>
      <c r="H39" s="1192"/>
      <c r="I39" s="947"/>
      <c r="J39" s="1192">
        <v>403.9</v>
      </c>
      <c r="K39" s="1192"/>
      <c r="L39" s="1192"/>
      <c r="M39" s="947"/>
      <c r="N39" s="1192">
        <v>161.69999999999999</v>
      </c>
      <c r="O39" s="1192"/>
      <c r="P39" s="1192"/>
      <c r="Q39" s="947"/>
      <c r="R39" s="1192">
        <v>263.60000000000002</v>
      </c>
      <c r="S39" s="1192"/>
      <c r="T39" s="1192"/>
      <c r="U39" s="947"/>
      <c r="V39" s="1192">
        <v>340.8</v>
      </c>
      <c r="W39" s="1192"/>
      <c r="X39" s="1192"/>
      <c r="Y39" s="947"/>
      <c r="Z39" s="1192">
        <v>201.4</v>
      </c>
      <c r="AA39" s="1192"/>
      <c r="AB39" s="1192"/>
      <c r="AC39" s="947"/>
      <c r="AD39" s="1192">
        <v>176.9</v>
      </c>
      <c r="AE39" s="1192"/>
      <c r="AF39" s="1192"/>
      <c r="AG39" s="1006"/>
      <c r="AH39" s="1192">
        <v>0</v>
      </c>
      <c r="AI39" s="1192"/>
      <c r="AJ39" s="1192"/>
    </row>
    <row r="40" spans="1:36" ht="12.75" customHeight="1" x14ac:dyDescent="0.2">
      <c r="A40" s="455" t="s">
        <v>199</v>
      </c>
      <c r="B40" s="1192">
        <v>34.700000000000003</v>
      </c>
      <c r="C40" s="1192"/>
      <c r="D40" s="1192"/>
      <c r="E40" s="947"/>
      <c r="F40" s="1192">
        <v>125</v>
      </c>
      <c r="G40" s="1192"/>
      <c r="H40" s="1192"/>
      <c r="I40" s="947"/>
      <c r="J40" s="1192">
        <v>370.3</v>
      </c>
      <c r="K40" s="1192"/>
      <c r="L40" s="1192"/>
      <c r="M40" s="947"/>
      <c r="N40" s="1192">
        <v>106.5</v>
      </c>
      <c r="O40" s="1192"/>
      <c r="P40" s="1192"/>
      <c r="Q40" s="947"/>
      <c r="R40" s="1192">
        <v>185.8</v>
      </c>
      <c r="S40" s="1192"/>
      <c r="T40" s="1192"/>
      <c r="U40" s="947"/>
      <c r="V40" s="1192">
        <v>319.3</v>
      </c>
      <c r="W40" s="1192"/>
      <c r="X40" s="1192"/>
      <c r="Y40" s="947"/>
      <c r="Z40" s="1192">
        <v>182.7</v>
      </c>
      <c r="AA40" s="1192"/>
      <c r="AB40" s="1192"/>
      <c r="AC40" s="947"/>
      <c r="AD40" s="1192">
        <v>0</v>
      </c>
      <c r="AE40" s="1192"/>
      <c r="AF40" s="1192"/>
      <c r="AG40" s="1006"/>
      <c r="AH40" s="1192">
        <v>0</v>
      </c>
      <c r="AI40" s="1192"/>
      <c r="AJ40" s="1192"/>
    </row>
    <row r="41" spans="1:36" ht="12.75" customHeight="1" x14ac:dyDescent="0.2">
      <c r="A41" s="455" t="s">
        <v>200</v>
      </c>
      <c r="B41" s="1192">
        <v>32</v>
      </c>
      <c r="C41" s="1192"/>
      <c r="D41" s="1192"/>
      <c r="E41" s="947"/>
      <c r="F41" s="1192">
        <v>99.5</v>
      </c>
      <c r="G41" s="1192"/>
      <c r="H41" s="1192"/>
      <c r="I41" s="947"/>
      <c r="J41" s="1192">
        <v>334.4</v>
      </c>
      <c r="K41" s="1192"/>
      <c r="L41" s="1192"/>
      <c r="M41" s="947"/>
      <c r="N41" s="1192">
        <v>72.400000000000006</v>
      </c>
      <c r="O41" s="1192"/>
      <c r="P41" s="1192"/>
      <c r="Q41" s="947"/>
      <c r="R41" s="1192">
        <v>180.1</v>
      </c>
      <c r="S41" s="1192"/>
      <c r="T41" s="1192"/>
      <c r="U41" s="947"/>
      <c r="V41" s="1192">
        <v>310.10000000000002</v>
      </c>
      <c r="W41" s="1192"/>
      <c r="X41" s="1192"/>
      <c r="Y41" s="947"/>
      <c r="Z41" s="1192">
        <v>0</v>
      </c>
      <c r="AA41" s="1192"/>
      <c r="AB41" s="1192"/>
      <c r="AC41" s="947"/>
      <c r="AD41" s="1192">
        <v>0</v>
      </c>
      <c r="AE41" s="1192"/>
      <c r="AF41" s="1192"/>
      <c r="AG41" s="1006"/>
      <c r="AH41" s="1192">
        <v>0</v>
      </c>
      <c r="AI41" s="1192"/>
      <c r="AJ41" s="1192"/>
    </row>
    <row r="42" spans="1:36" ht="12.75" customHeight="1" x14ac:dyDescent="0.2">
      <c r="A42" s="455" t="s">
        <v>277</v>
      </c>
      <c r="B42" s="1192">
        <v>27.6</v>
      </c>
      <c r="C42" s="1192"/>
      <c r="D42" s="1192"/>
      <c r="E42" s="947"/>
      <c r="F42" s="1192">
        <v>91.3</v>
      </c>
      <c r="G42" s="1192"/>
      <c r="H42" s="1192"/>
      <c r="I42" s="947"/>
      <c r="J42" s="1192">
        <v>304.2</v>
      </c>
      <c r="K42" s="1192"/>
      <c r="L42" s="1192"/>
      <c r="M42" s="947"/>
      <c r="N42" s="1192">
        <v>65.3</v>
      </c>
      <c r="O42" s="1192"/>
      <c r="P42" s="1192"/>
      <c r="Q42" s="947"/>
      <c r="R42" s="1192">
        <v>179.9</v>
      </c>
      <c r="S42" s="1192"/>
      <c r="T42" s="1192"/>
      <c r="U42" s="947"/>
      <c r="V42" s="1192">
        <v>0</v>
      </c>
      <c r="W42" s="1192"/>
      <c r="X42" s="1192"/>
      <c r="Y42" s="947"/>
      <c r="Z42" s="1192">
        <v>0</v>
      </c>
      <c r="AA42" s="1192"/>
      <c r="AB42" s="1192"/>
      <c r="AC42" s="947"/>
      <c r="AD42" s="1192">
        <v>0</v>
      </c>
      <c r="AE42" s="1192"/>
      <c r="AF42" s="1192"/>
      <c r="AG42" s="1006"/>
      <c r="AH42" s="1192">
        <v>0</v>
      </c>
      <c r="AI42" s="1192"/>
      <c r="AJ42" s="1192"/>
    </row>
    <row r="43" spans="1:36" ht="12.75" customHeight="1" x14ac:dyDescent="0.2">
      <c r="A43" s="455" t="s">
        <v>322</v>
      </c>
      <c r="B43" s="1187">
        <v>27.2</v>
      </c>
      <c r="C43" s="1187"/>
      <c r="D43" s="1187"/>
      <c r="E43" s="947"/>
      <c r="F43" s="1187">
        <v>80.2</v>
      </c>
      <c r="G43" s="1187"/>
      <c r="H43" s="1187"/>
      <c r="I43" s="947"/>
      <c r="J43" s="1187">
        <v>302.7</v>
      </c>
      <c r="K43" s="1187"/>
      <c r="L43" s="1187"/>
      <c r="M43" s="947"/>
      <c r="N43" s="1187">
        <v>64</v>
      </c>
      <c r="O43" s="1187"/>
      <c r="P43" s="1187"/>
      <c r="Q43" s="947"/>
      <c r="R43" s="1187">
        <v>0</v>
      </c>
      <c r="S43" s="1187"/>
      <c r="T43" s="1187"/>
      <c r="U43" s="947"/>
      <c r="V43" s="1187">
        <v>0</v>
      </c>
      <c r="W43" s="1187"/>
      <c r="X43" s="1187"/>
      <c r="Y43" s="947"/>
      <c r="Z43" s="1187">
        <v>0</v>
      </c>
      <c r="AA43" s="1187"/>
      <c r="AB43" s="1187"/>
      <c r="AC43" s="947"/>
      <c r="AD43" s="1187">
        <v>0</v>
      </c>
      <c r="AE43" s="1187"/>
      <c r="AF43" s="1187"/>
      <c r="AG43" s="1006"/>
      <c r="AH43" s="1187">
        <v>0</v>
      </c>
      <c r="AI43" s="1187"/>
      <c r="AJ43" s="1187"/>
    </row>
    <row r="44" spans="1:36" ht="12.75" customHeight="1" x14ac:dyDescent="0.2">
      <c r="A44" s="455" t="s">
        <v>368</v>
      </c>
      <c r="B44" s="1187">
        <v>24.4</v>
      </c>
      <c r="C44" s="1187"/>
      <c r="D44" s="1187"/>
      <c r="E44" s="947"/>
      <c r="F44" s="1187">
        <v>77.900000000000006</v>
      </c>
      <c r="G44" s="1187"/>
      <c r="H44" s="1187"/>
      <c r="I44" s="947"/>
      <c r="J44" s="1187">
        <v>307.7</v>
      </c>
      <c r="K44" s="1187"/>
      <c r="L44" s="1187"/>
      <c r="M44" s="947"/>
      <c r="N44" s="1187">
        <v>0</v>
      </c>
      <c r="O44" s="1187"/>
      <c r="P44" s="1187"/>
      <c r="Q44" s="947"/>
      <c r="R44" s="1187">
        <v>0</v>
      </c>
      <c r="S44" s="1187"/>
      <c r="T44" s="1187"/>
      <c r="U44" s="947"/>
      <c r="V44" s="1187">
        <v>0</v>
      </c>
      <c r="W44" s="1187"/>
      <c r="X44" s="1187"/>
      <c r="Y44" s="947"/>
      <c r="Z44" s="1187">
        <v>0</v>
      </c>
      <c r="AA44" s="1187"/>
      <c r="AB44" s="1187"/>
      <c r="AC44" s="947"/>
      <c r="AD44" s="1187">
        <v>0</v>
      </c>
      <c r="AE44" s="1187"/>
      <c r="AF44" s="1187"/>
      <c r="AG44" s="1006"/>
      <c r="AH44" s="1187">
        <v>0</v>
      </c>
      <c r="AI44" s="1187"/>
      <c r="AJ44" s="1187"/>
    </row>
    <row r="45" spans="1:36" ht="12.75" customHeight="1" x14ac:dyDescent="0.2">
      <c r="A45" s="455" t="s">
        <v>376</v>
      </c>
      <c r="B45" s="1187">
        <v>24</v>
      </c>
      <c r="C45" s="1187"/>
      <c r="D45" s="1187"/>
      <c r="E45" s="947"/>
      <c r="F45" s="1187">
        <v>78.5</v>
      </c>
      <c r="G45" s="1187"/>
      <c r="H45" s="1187"/>
      <c r="I45" s="947"/>
      <c r="J45" s="1187">
        <v>0</v>
      </c>
      <c r="K45" s="1187"/>
      <c r="L45" s="1187"/>
      <c r="M45" s="947"/>
      <c r="N45" s="1187">
        <v>0</v>
      </c>
      <c r="O45" s="1187"/>
      <c r="P45" s="1187"/>
      <c r="Q45" s="947"/>
      <c r="R45" s="1187">
        <v>0</v>
      </c>
      <c r="S45" s="1187"/>
      <c r="T45" s="1187"/>
      <c r="U45" s="947"/>
      <c r="V45" s="1187">
        <v>0</v>
      </c>
      <c r="W45" s="1187"/>
      <c r="X45" s="1187"/>
      <c r="Y45" s="947"/>
      <c r="Z45" s="1187">
        <v>0</v>
      </c>
      <c r="AA45" s="1187"/>
      <c r="AB45" s="1187"/>
      <c r="AC45" s="947"/>
      <c r="AD45" s="1187">
        <v>0</v>
      </c>
      <c r="AE45" s="1187"/>
      <c r="AF45" s="1187"/>
      <c r="AG45" s="1006"/>
      <c r="AH45" s="1187">
        <v>0</v>
      </c>
      <c r="AI45" s="1187"/>
      <c r="AJ45" s="1187"/>
    </row>
    <row r="46" spans="1:36" ht="12.75" customHeight="1" x14ac:dyDescent="0.2">
      <c r="A46" s="455" t="s">
        <v>487</v>
      </c>
      <c r="B46" s="1187">
        <v>24.9</v>
      </c>
      <c r="C46" s="1187"/>
      <c r="D46" s="1187"/>
      <c r="E46" s="1006"/>
      <c r="F46" s="1187">
        <v>0</v>
      </c>
      <c r="G46" s="1187"/>
      <c r="H46" s="1187"/>
      <c r="I46" s="1006"/>
      <c r="J46" s="1187">
        <v>0</v>
      </c>
      <c r="K46" s="1187"/>
      <c r="L46" s="1187"/>
      <c r="M46" s="1006"/>
      <c r="N46" s="1187">
        <v>0</v>
      </c>
      <c r="O46" s="1187"/>
      <c r="P46" s="1187"/>
      <c r="Q46" s="1006"/>
      <c r="R46" s="1187">
        <v>0</v>
      </c>
      <c r="S46" s="1187"/>
      <c r="T46" s="1187"/>
      <c r="U46" s="1006"/>
      <c r="V46" s="1187">
        <v>0</v>
      </c>
      <c r="W46" s="1187"/>
      <c r="X46" s="1187"/>
      <c r="Y46" s="1006"/>
      <c r="Z46" s="1187">
        <v>0</v>
      </c>
      <c r="AA46" s="1187"/>
      <c r="AB46" s="1187"/>
      <c r="AC46" s="1006"/>
      <c r="AD46" s="1187">
        <v>0</v>
      </c>
      <c r="AE46" s="1187"/>
      <c r="AF46" s="1187"/>
      <c r="AG46" s="1006"/>
      <c r="AH46" s="1187">
        <v>0</v>
      </c>
      <c r="AI46" s="1187"/>
      <c r="AJ46" s="1187"/>
    </row>
    <row r="47" spans="1:36" s="14" customFormat="1" ht="12.75" customHeight="1" x14ac:dyDescent="0.2">
      <c r="A47" s="455" t="s">
        <v>425</v>
      </c>
      <c r="B47" s="1188">
        <v>24.9</v>
      </c>
      <c r="C47" s="1188"/>
      <c r="D47" s="1188"/>
      <c r="E47" s="1008"/>
      <c r="F47" s="1188">
        <v>78.5</v>
      </c>
      <c r="G47" s="1188"/>
      <c r="H47" s="1188"/>
      <c r="I47" s="1008"/>
      <c r="J47" s="1188">
        <v>307.7</v>
      </c>
      <c r="K47" s="1188"/>
      <c r="L47" s="1188"/>
      <c r="M47" s="1008"/>
      <c r="N47" s="1188">
        <v>64</v>
      </c>
      <c r="O47" s="1188"/>
      <c r="P47" s="1188"/>
      <c r="Q47" s="1008"/>
      <c r="R47" s="1188">
        <v>179.9</v>
      </c>
      <c r="S47" s="1188"/>
      <c r="T47" s="1188"/>
      <c r="U47" s="1008"/>
      <c r="V47" s="1188">
        <v>310.10000000000002</v>
      </c>
      <c r="W47" s="1188"/>
      <c r="X47" s="1188"/>
      <c r="Y47" s="1008"/>
      <c r="Z47" s="1188">
        <v>182.7</v>
      </c>
      <c r="AA47" s="1188"/>
      <c r="AB47" s="1188"/>
      <c r="AC47" s="1008"/>
      <c r="AD47" s="1188">
        <v>176.9</v>
      </c>
      <c r="AE47" s="1188"/>
      <c r="AF47" s="1188"/>
      <c r="AG47" s="1008"/>
      <c r="AH47" s="1188">
        <v>0</v>
      </c>
      <c r="AI47" s="1188"/>
      <c r="AJ47" s="1188"/>
    </row>
    <row r="48" spans="1:36" s="14" customFormat="1" ht="12.75" customHeight="1" x14ac:dyDescent="0.2">
      <c r="A48" s="455"/>
      <c r="B48" s="948"/>
      <c r="C48" s="94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1008"/>
      <c r="AH48" s="1008"/>
      <c r="AI48" s="1008"/>
      <c r="AJ48" s="1008"/>
    </row>
    <row r="49" spans="1:36" s="14" customFormat="1" ht="12.75" customHeight="1" x14ac:dyDescent="0.2">
      <c r="A49" s="455" t="s">
        <v>532</v>
      </c>
      <c r="B49" s="1188">
        <v>25.1</v>
      </c>
      <c r="C49" s="1188"/>
      <c r="D49" s="1188"/>
      <c r="E49" s="948"/>
      <c r="F49" s="1188">
        <v>79</v>
      </c>
      <c r="G49" s="1188"/>
      <c r="H49" s="1188"/>
      <c r="I49" s="948"/>
      <c r="J49" s="1188">
        <v>306.2</v>
      </c>
      <c r="K49" s="1188"/>
      <c r="L49" s="1188"/>
      <c r="M49" s="948"/>
      <c r="N49" s="1188">
        <v>63</v>
      </c>
      <c r="O49" s="1188"/>
      <c r="P49" s="1188"/>
      <c r="Q49" s="948"/>
      <c r="R49" s="1188">
        <v>176.2</v>
      </c>
      <c r="S49" s="1188"/>
      <c r="T49" s="1188"/>
      <c r="U49" s="948"/>
      <c r="V49" s="1188">
        <v>323.7</v>
      </c>
      <c r="W49" s="1188"/>
      <c r="X49" s="1188"/>
      <c r="Y49" s="948"/>
      <c r="Z49" s="1188">
        <v>186.3</v>
      </c>
      <c r="AA49" s="1188"/>
      <c r="AB49" s="1188"/>
      <c r="AC49" s="948"/>
      <c r="AD49" s="1188">
        <v>178</v>
      </c>
      <c r="AE49" s="1188"/>
      <c r="AF49" s="1188"/>
      <c r="AG49" s="1008"/>
      <c r="AH49" s="1188">
        <v>70.7</v>
      </c>
      <c r="AI49" s="1188"/>
      <c r="AJ49" s="1188"/>
    </row>
    <row r="50" spans="1:36" s="14" customFormat="1" ht="6" customHeight="1" x14ac:dyDescent="0.2">
      <c r="A50" s="455"/>
      <c r="B50" s="455"/>
      <c r="C50" s="948"/>
      <c r="D50" s="948"/>
      <c r="E50" s="948"/>
      <c r="F50" s="455"/>
      <c r="G50" s="948"/>
      <c r="H50" s="948"/>
      <c r="I50" s="948"/>
      <c r="J50" s="455"/>
      <c r="K50" s="948"/>
      <c r="L50" s="948"/>
      <c r="M50" s="948"/>
      <c r="N50" s="455"/>
      <c r="O50" s="948"/>
      <c r="P50" s="948"/>
      <c r="Q50" s="948"/>
      <c r="R50" s="455"/>
      <c r="S50" s="948"/>
      <c r="T50" s="948"/>
      <c r="U50" s="948"/>
      <c r="V50" s="455"/>
      <c r="W50" s="948"/>
      <c r="X50" s="948"/>
      <c r="Y50" s="948"/>
      <c r="Z50" s="455"/>
      <c r="AA50" s="948"/>
      <c r="AB50" s="948"/>
      <c r="AC50" s="948"/>
      <c r="AD50" s="455"/>
      <c r="AE50" s="948"/>
      <c r="AF50" s="948"/>
      <c r="AG50" s="1008"/>
      <c r="AH50" s="455"/>
      <c r="AI50" s="1008"/>
      <c r="AJ50" s="1008"/>
    </row>
    <row r="51" spans="1:36" s="9" customFormat="1" ht="12.75" customHeight="1" x14ac:dyDescent="0.2">
      <c r="A51" s="455" t="s">
        <v>201</v>
      </c>
      <c r="B51" s="1194">
        <v>-23.3</v>
      </c>
      <c r="C51" s="1194"/>
      <c r="D51" s="1194"/>
      <c r="E51" s="803"/>
      <c r="F51" s="1194">
        <v>-73.599999999999994</v>
      </c>
      <c r="G51" s="1194"/>
      <c r="H51" s="1194"/>
      <c r="I51" s="803"/>
      <c r="J51" s="1194">
        <v>-289.60000000000002</v>
      </c>
      <c r="K51" s="1194"/>
      <c r="L51" s="1194"/>
      <c r="M51" s="804"/>
      <c r="N51" s="455"/>
      <c r="O51" s="1194">
        <v>-52.5</v>
      </c>
      <c r="P51" s="1194"/>
      <c r="Q51" s="435"/>
      <c r="R51" s="434"/>
      <c r="S51" s="1183">
        <v>-150.80000000000001</v>
      </c>
      <c r="T51" s="1183"/>
      <c r="U51" s="581"/>
      <c r="V51" s="434"/>
      <c r="W51" s="1183">
        <v>-178.3</v>
      </c>
      <c r="X51" s="1183"/>
      <c r="Y51" s="581"/>
      <c r="Z51" s="434"/>
      <c r="AA51" s="1183">
        <v>-99.1</v>
      </c>
      <c r="AB51" s="1183"/>
      <c r="AC51" s="581"/>
      <c r="AD51" s="434"/>
      <c r="AE51" s="1183">
        <v>-59.7</v>
      </c>
      <c r="AF51" s="1183"/>
      <c r="AG51" s="581"/>
      <c r="AH51" s="434"/>
      <c r="AI51" s="1183">
        <v>0</v>
      </c>
      <c r="AJ51" s="1183"/>
    </row>
    <row r="52" spans="1:36" s="560" customFormat="1" ht="17.25" customHeight="1" thickBot="1" x14ac:dyDescent="0.25">
      <c r="A52" s="372" t="s">
        <v>210</v>
      </c>
      <c r="B52" s="1195">
        <v>1.8</v>
      </c>
      <c r="C52" s="1195"/>
      <c r="D52" s="1195"/>
      <c r="E52" s="603"/>
      <c r="F52" s="1195">
        <v>5.4</v>
      </c>
      <c r="G52" s="1195"/>
      <c r="H52" s="1195"/>
      <c r="I52" s="603"/>
      <c r="J52" s="1195">
        <v>16.600000000000001</v>
      </c>
      <c r="K52" s="1195"/>
      <c r="L52" s="1195"/>
      <c r="M52" s="373"/>
      <c r="N52" s="1195">
        <v>10.5</v>
      </c>
      <c r="O52" s="1195"/>
      <c r="P52" s="1195"/>
      <c r="Q52" s="373"/>
      <c r="R52" s="1195">
        <v>25.4</v>
      </c>
      <c r="S52" s="1195"/>
      <c r="T52" s="1195"/>
      <c r="U52" s="582"/>
      <c r="V52" s="1184">
        <v>145.4</v>
      </c>
      <c r="W52" s="1184"/>
      <c r="X52" s="1184"/>
      <c r="Y52" s="582"/>
      <c r="Z52" s="1184">
        <v>87.2</v>
      </c>
      <c r="AA52" s="1184"/>
      <c r="AB52" s="1184"/>
      <c r="AC52" s="582"/>
      <c r="AD52" s="1184">
        <v>118.3</v>
      </c>
      <c r="AE52" s="1184"/>
      <c r="AF52" s="1184"/>
      <c r="AG52" s="582"/>
      <c r="AH52" s="1184">
        <v>70.7</v>
      </c>
      <c r="AI52" s="1184"/>
      <c r="AJ52" s="1184"/>
    </row>
    <row r="53" spans="1:36" ht="6.75" customHeight="1" x14ac:dyDescent="0.2">
      <c r="A53" s="455"/>
      <c r="B53" s="434"/>
      <c r="C53" s="434"/>
      <c r="D53" s="434"/>
      <c r="E53" s="435"/>
      <c r="F53" s="434"/>
      <c r="G53" s="434"/>
      <c r="H53" s="434"/>
      <c r="I53" s="435"/>
      <c r="J53" s="434"/>
      <c r="K53" s="434"/>
      <c r="L53" s="434"/>
      <c r="M53" s="435"/>
      <c r="N53" s="434"/>
      <c r="O53" s="434"/>
      <c r="P53" s="434"/>
      <c r="Q53" s="435"/>
      <c r="R53" s="434"/>
      <c r="S53" s="434"/>
      <c r="T53" s="434"/>
      <c r="U53" s="435"/>
      <c r="V53" s="455"/>
      <c r="W53" s="455"/>
      <c r="X53" s="455"/>
      <c r="Y53" s="435"/>
      <c r="Z53" s="455"/>
      <c r="AA53" s="455"/>
      <c r="AB53" s="455"/>
      <c r="AC53" s="435"/>
      <c r="AD53" s="455"/>
      <c r="AE53" s="455"/>
      <c r="AF53" s="455"/>
      <c r="AG53" s="435"/>
      <c r="AH53" s="455"/>
      <c r="AI53" s="455"/>
      <c r="AJ53" s="455"/>
    </row>
    <row r="54" spans="1:36" ht="13.5" x14ac:dyDescent="0.2">
      <c r="A54" s="455" t="s">
        <v>310</v>
      </c>
      <c r="B54" s="434"/>
      <c r="C54" s="1189">
        <v>0.10299999999999999</v>
      </c>
      <c r="D54" s="1189"/>
      <c r="E54" s="804"/>
      <c r="F54" s="455"/>
      <c r="G54" s="1189">
        <v>0.129</v>
      </c>
      <c r="H54" s="1189"/>
      <c r="I54" s="804"/>
      <c r="J54" s="455"/>
      <c r="K54" s="1189">
        <v>0.504</v>
      </c>
      <c r="L54" s="1189"/>
      <c r="M54" s="804"/>
      <c r="N54" s="455"/>
      <c r="O54" s="1189">
        <v>0.106</v>
      </c>
      <c r="P54" s="1189"/>
      <c r="Q54" s="804"/>
      <c r="R54" s="455"/>
      <c r="S54" s="1189">
        <v>0.28699999999999998</v>
      </c>
      <c r="T54" s="1189"/>
      <c r="U54" s="953"/>
      <c r="V54" s="455"/>
      <c r="W54" s="1189">
        <v>0.56299999999999994</v>
      </c>
      <c r="X54" s="1189"/>
      <c r="Y54" s="953"/>
      <c r="Z54" s="455"/>
      <c r="AA54" s="1189">
        <v>0.32</v>
      </c>
      <c r="AB54" s="1189"/>
      <c r="AC54" s="953"/>
      <c r="AD54" s="455"/>
      <c r="AE54" s="1189">
        <v>0.33700000000000002</v>
      </c>
      <c r="AF54" s="1189"/>
      <c r="AG54" s="953"/>
      <c r="AH54" s="455"/>
      <c r="AI54" s="1189">
        <v>0.27500000000000002</v>
      </c>
      <c r="AJ54" s="1189"/>
    </row>
    <row r="55" spans="1:36" x14ac:dyDescent="0.2">
      <c r="A55" s="455"/>
      <c r="B55" s="434"/>
      <c r="C55" s="434"/>
      <c r="D55" s="434"/>
      <c r="E55" s="435"/>
      <c r="F55" s="434"/>
      <c r="G55" s="434"/>
      <c r="H55" s="434"/>
      <c r="I55" s="435"/>
      <c r="J55" s="434"/>
      <c r="K55" s="434"/>
      <c r="L55" s="434"/>
      <c r="M55" s="435"/>
      <c r="N55" s="434"/>
      <c r="O55" s="434"/>
      <c r="P55" s="434"/>
      <c r="Q55" s="435"/>
      <c r="R55" s="434"/>
      <c r="S55" s="434"/>
      <c r="T55" s="434"/>
      <c r="U55" s="435"/>
      <c r="V55" s="455"/>
      <c r="W55" s="455"/>
      <c r="X55" s="455"/>
      <c r="Y55" s="435"/>
      <c r="Z55" s="455"/>
      <c r="AA55" s="455"/>
      <c r="AB55" s="455"/>
      <c r="AC55" s="435"/>
      <c r="AD55" s="455"/>
      <c r="AE55" s="455"/>
      <c r="AF55" s="455"/>
      <c r="AG55" s="435"/>
      <c r="AH55" s="455"/>
      <c r="AI55" s="455"/>
      <c r="AJ55" s="455"/>
    </row>
    <row r="56" spans="1:36" x14ac:dyDescent="0.2">
      <c r="A56" s="455" t="s">
        <v>427</v>
      </c>
      <c r="B56" s="434"/>
      <c r="C56" s="434"/>
      <c r="D56" s="434"/>
      <c r="E56" s="435"/>
      <c r="F56" s="434"/>
      <c r="G56" s="434"/>
      <c r="H56" s="434"/>
      <c r="I56" s="435"/>
      <c r="J56" s="434"/>
      <c r="K56" s="434"/>
      <c r="L56" s="434"/>
      <c r="M56" s="435"/>
      <c r="N56" s="434"/>
      <c r="O56" s="434"/>
      <c r="P56" s="434"/>
      <c r="Q56" s="435"/>
      <c r="R56" s="434"/>
      <c r="S56" s="434"/>
      <c r="T56" s="434"/>
      <c r="U56" s="435"/>
      <c r="V56" s="455"/>
      <c r="W56" s="455"/>
      <c r="X56" s="455"/>
      <c r="Y56" s="435"/>
      <c r="Z56" s="455"/>
      <c r="AA56" s="455"/>
      <c r="AB56" s="455"/>
      <c r="AC56" s="435"/>
      <c r="AD56" s="455"/>
      <c r="AE56" s="455"/>
      <c r="AF56" s="455"/>
      <c r="AG56" s="435"/>
      <c r="AH56" s="455"/>
      <c r="AI56" s="455"/>
      <c r="AJ56" s="455"/>
    </row>
    <row r="57" spans="1:36" s="14" customFormat="1" ht="12.75" customHeight="1" x14ac:dyDescent="0.2">
      <c r="A57" s="455" t="s">
        <v>501</v>
      </c>
      <c r="B57" s="1187">
        <v>10.7</v>
      </c>
      <c r="C57" s="1187"/>
      <c r="D57" s="1187"/>
      <c r="E57" s="947"/>
      <c r="F57" s="1187">
        <v>4.7</v>
      </c>
      <c r="G57" s="1187"/>
      <c r="H57" s="1187"/>
      <c r="I57" s="947"/>
      <c r="J57" s="1187">
        <v>7.4</v>
      </c>
      <c r="K57" s="1187"/>
      <c r="L57" s="1187"/>
      <c r="M57" s="947"/>
      <c r="N57" s="1187">
        <v>15.8</v>
      </c>
      <c r="O57" s="1187"/>
      <c r="P57" s="1187"/>
      <c r="Q57" s="947"/>
      <c r="R57" s="1187">
        <v>22.7</v>
      </c>
      <c r="S57" s="1187"/>
      <c r="T57" s="1187"/>
      <c r="U57" s="947"/>
      <c r="V57" s="1187">
        <v>47.8</v>
      </c>
      <c r="W57" s="1187"/>
      <c r="X57" s="1187"/>
      <c r="Y57" s="947"/>
      <c r="Z57" s="1187">
        <v>49.8</v>
      </c>
      <c r="AA57" s="1187"/>
      <c r="AB57" s="1187"/>
      <c r="AC57" s="947"/>
      <c r="AD57" s="1187">
        <v>65.3</v>
      </c>
      <c r="AE57" s="1187"/>
      <c r="AF57" s="1187"/>
      <c r="AG57" s="1006"/>
      <c r="AH57" s="1187">
        <v>0</v>
      </c>
      <c r="AI57" s="1187"/>
      <c r="AJ57" s="1187"/>
    </row>
    <row r="58" spans="1:36" s="14" customFormat="1" ht="12.75" customHeight="1" x14ac:dyDescent="0.2">
      <c r="A58" s="455" t="s">
        <v>502</v>
      </c>
      <c r="B58" s="1188">
        <v>10.6</v>
      </c>
      <c r="C58" s="1188"/>
      <c r="D58" s="1188"/>
      <c r="E58" s="1010"/>
      <c r="F58" s="1188">
        <v>5.0999999999999996</v>
      </c>
      <c r="G58" s="1188"/>
      <c r="H58" s="1188"/>
      <c r="I58" s="1010"/>
      <c r="J58" s="1188">
        <v>7.2</v>
      </c>
      <c r="K58" s="1188"/>
      <c r="L58" s="1188"/>
      <c r="M58" s="1010"/>
      <c r="N58" s="1188">
        <v>15.1</v>
      </c>
      <c r="O58" s="1188"/>
      <c r="P58" s="1188"/>
      <c r="Q58" s="1010"/>
      <c r="R58" s="1188">
        <v>22.4</v>
      </c>
      <c r="S58" s="1188"/>
      <c r="T58" s="1188"/>
      <c r="U58" s="1010"/>
      <c r="V58" s="1188">
        <v>44.5</v>
      </c>
      <c r="W58" s="1188"/>
      <c r="X58" s="1188"/>
      <c r="Y58" s="1010"/>
      <c r="Z58" s="1188">
        <v>45.9</v>
      </c>
      <c r="AA58" s="1188"/>
      <c r="AB58" s="1188"/>
      <c r="AC58" s="1010"/>
      <c r="AD58" s="1188">
        <v>93.2</v>
      </c>
      <c r="AE58" s="1188"/>
      <c r="AF58" s="1188"/>
      <c r="AG58" s="1010"/>
      <c r="AH58" s="1188">
        <v>0</v>
      </c>
      <c r="AI58" s="1188"/>
      <c r="AJ58" s="1188"/>
    </row>
    <row r="59" spans="1:36" s="14" customFormat="1" ht="12.75" customHeight="1" x14ac:dyDescent="0.2">
      <c r="A59" s="455"/>
      <c r="B59" s="1010"/>
      <c r="C59" s="1010"/>
      <c r="D59" s="1010"/>
      <c r="E59" s="1010"/>
      <c r="F59" s="1010"/>
      <c r="G59" s="1010"/>
      <c r="H59" s="1010"/>
      <c r="I59" s="1010"/>
      <c r="J59" s="1010"/>
      <c r="K59" s="1010"/>
      <c r="L59" s="1010"/>
      <c r="M59" s="1010"/>
      <c r="N59" s="1010"/>
      <c r="O59" s="1010"/>
      <c r="P59" s="1010"/>
      <c r="Q59" s="1010"/>
      <c r="R59" s="1010"/>
      <c r="S59" s="1010"/>
      <c r="T59" s="1010"/>
      <c r="U59" s="1010"/>
      <c r="V59" s="1010"/>
      <c r="W59" s="1010"/>
      <c r="X59" s="1010"/>
      <c r="Y59" s="1010"/>
      <c r="Z59" s="1010"/>
      <c r="AA59" s="1010"/>
      <c r="AB59" s="1010"/>
      <c r="AC59" s="1010"/>
      <c r="AD59" s="1010"/>
      <c r="AE59" s="1010"/>
      <c r="AF59" s="1010"/>
      <c r="AG59" s="1010"/>
      <c r="AH59" s="1010"/>
      <c r="AI59" s="1010"/>
      <c r="AJ59" s="1010"/>
    </row>
    <row r="60" spans="1:36" s="14" customFormat="1" ht="12.75" customHeight="1" x14ac:dyDescent="0.2">
      <c r="A60" s="455" t="s">
        <v>532</v>
      </c>
      <c r="B60" s="1188">
        <v>10.1</v>
      </c>
      <c r="C60" s="1188"/>
      <c r="D60" s="1188"/>
      <c r="E60" s="948"/>
      <c r="F60" s="1188">
        <v>4.9000000000000004</v>
      </c>
      <c r="G60" s="1188"/>
      <c r="H60" s="1188"/>
      <c r="I60" s="948"/>
      <c r="J60" s="1188">
        <v>6.6</v>
      </c>
      <c r="K60" s="1188"/>
      <c r="L60" s="1188"/>
      <c r="M60" s="948"/>
      <c r="N60" s="1188">
        <v>13.7</v>
      </c>
      <c r="O60" s="1188"/>
      <c r="P60" s="1188"/>
      <c r="Q60" s="948"/>
      <c r="R60" s="1188">
        <v>22.2</v>
      </c>
      <c r="S60" s="1188"/>
      <c r="T60" s="1188"/>
      <c r="U60" s="948"/>
      <c r="V60" s="1188">
        <v>41.9</v>
      </c>
      <c r="W60" s="1188"/>
      <c r="X60" s="1188"/>
      <c r="Y60" s="948"/>
      <c r="Z60" s="1188">
        <v>41.5</v>
      </c>
      <c r="AA60" s="1188"/>
      <c r="AB60" s="1188"/>
      <c r="AC60" s="948"/>
      <c r="AD60" s="1188">
        <v>100.4</v>
      </c>
      <c r="AE60" s="1188"/>
      <c r="AF60" s="1188"/>
      <c r="AG60" s="1008"/>
      <c r="AH60" s="1188">
        <v>52.3</v>
      </c>
      <c r="AI60" s="1188"/>
      <c r="AJ60" s="1188"/>
    </row>
    <row r="61" spans="1:36" s="14" customFormat="1" ht="6" customHeight="1" x14ac:dyDescent="0.2">
      <c r="A61" s="455"/>
      <c r="B61" s="455"/>
      <c r="C61" s="948"/>
      <c r="D61" s="948"/>
      <c r="E61" s="948"/>
      <c r="F61" s="455"/>
      <c r="G61" s="948"/>
      <c r="H61" s="948"/>
      <c r="I61" s="948"/>
      <c r="J61" s="455"/>
      <c r="K61" s="948"/>
      <c r="L61" s="948"/>
      <c r="M61" s="948"/>
      <c r="N61" s="455"/>
      <c r="O61" s="948"/>
      <c r="P61" s="948"/>
      <c r="Q61" s="948"/>
      <c r="R61" s="455"/>
      <c r="S61" s="948"/>
      <c r="T61" s="948"/>
      <c r="U61" s="948"/>
      <c r="V61" s="455"/>
      <c r="W61" s="948"/>
      <c r="X61" s="948"/>
      <c r="Y61" s="948"/>
      <c r="Z61" s="455"/>
      <c r="AA61" s="948"/>
      <c r="AB61" s="948"/>
      <c r="AC61" s="948"/>
      <c r="AD61" s="455"/>
      <c r="AE61" s="948"/>
      <c r="AF61" s="948"/>
      <c r="AG61" s="1008"/>
      <c r="AH61" s="455"/>
      <c r="AI61" s="1008"/>
      <c r="AJ61" s="1008"/>
    </row>
    <row r="62" spans="1:36" s="9" customFormat="1" ht="12.75" customHeight="1" x14ac:dyDescent="0.2">
      <c r="A62" s="455" t="s">
        <v>201</v>
      </c>
      <c r="B62" s="1194">
        <v>-0.4</v>
      </c>
      <c r="C62" s="1194"/>
      <c r="D62" s="1194"/>
      <c r="E62" s="581"/>
      <c r="F62" s="1183">
        <v>-1.2</v>
      </c>
      <c r="G62" s="1183"/>
      <c r="H62" s="1183"/>
      <c r="I62" s="581"/>
      <c r="J62" s="1183">
        <v>-0.9</v>
      </c>
      <c r="K62" s="1183"/>
      <c r="L62" s="1183"/>
      <c r="M62" s="435"/>
      <c r="N62" s="434"/>
      <c r="O62" s="1183">
        <v>-0.9</v>
      </c>
      <c r="P62" s="1183"/>
      <c r="Q62" s="435"/>
      <c r="R62" s="434"/>
      <c r="S62" s="1183">
        <v>-3.5</v>
      </c>
      <c r="T62" s="1183"/>
      <c r="U62" s="581"/>
      <c r="V62" s="434"/>
      <c r="W62" s="1183">
        <v>-10.6</v>
      </c>
      <c r="X62" s="1183"/>
      <c r="Y62" s="581"/>
      <c r="Z62" s="455"/>
      <c r="AA62" s="1194">
        <v>-10.199999999999999</v>
      </c>
      <c r="AB62" s="1194"/>
      <c r="AC62" s="581"/>
      <c r="AD62" s="434"/>
      <c r="AE62" s="1183">
        <v>-32.5</v>
      </c>
      <c r="AF62" s="1183"/>
      <c r="AG62" s="581"/>
      <c r="AH62" s="434"/>
      <c r="AI62" s="1183">
        <v>-6.7</v>
      </c>
      <c r="AJ62" s="1183"/>
    </row>
    <row r="63" spans="1:36" s="560" customFormat="1" ht="17.25" customHeight="1" thickBot="1" x14ac:dyDescent="0.25">
      <c r="A63" s="372" t="s">
        <v>210</v>
      </c>
      <c r="B63" s="1184">
        <v>9.6999999999999993</v>
      </c>
      <c r="C63" s="1184"/>
      <c r="D63" s="1184"/>
      <c r="E63" s="603"/>
      <c r="F63" s="1195">
        <v>3.7</v>
      </c>
      <c r="G63" s="1195"/>
      <c r="H63" s="1195"/>
      <c r="I63" s="603"/>
      <c r="J63" s="1195">
        <v>5.7</v>
      </c>
      <c r="K63" s="1195"/>
      <c r="L63" s="1195"/>
      <c r="M63" s="373"/>
      <c r="N63" s="1195">
        <v>12.8</v>
      </c>
      <c r="O63" s="1195"/>
      <c r="P63" s="1195"/>
      <c r="Q63" s="373"/>
      <c r="R63" s="1195">
        <v>18.7</v>
      </c>
      <c r="S63" s="1195"/>
      <c r="T63" s="1195"/>
      <c r="U63" s="582"/>
      <c r="V63" s="1184">
        <v>31.3</v>
      </c>
      <c r="W63" s="1184"/>
      <c r="X63" s="1184"/>
      <c r="Y63" s="582"/>
      <c r="Z63" s="1184">
        <v>31.3</v>
      </c>
      <c r="AA63" s="1184"/>
      <c r="AB63" s="1184"/>
      <c r="AC63" s="582"/>
      <c r="AD63" s="1184">
        <v>67.900000000000006</v>
      </c>
      <c r="AE63" s="1184"/>
      <c r="AF63" s="1184"/>
      <c r="AG63" s="582"/>
      <c r="AH63" s="1184">
        <v>45.6</v>
      </c>
      <c r="AI63" s="1184"/>
      <c r="AJ63" s="1184"/>
    </row>
    <row r="64" spans="1:36" s="560" customFormat="1" ht="9.75" customHeight="1" x14ac:dyDescent="0.2">
      <c r="A64" s="372"/>
      <c r="B64" s="989"/>
      <c r="C64" s="989"/>
      <c r="D64" s="989"/>
      <c r="E64" s="603"/>
      <c r="F64" s="990"/>
      <c r="G64" s="990"/>
      <c r="H64" s="990"/>
      <c r="I64" s="603"/>
      <c r="J64" s="990"/>
      <c r="K64" s="990"/>
      <c r="L64" s="990"/>
      <c r="M64" s="373"/>
      <c r="N64" s="990"/>
      <c r="O64" s="990"/>
      <c r="P64" s="990"/>
      <c r="Q64" s="373"/>
      <c r="R64" s="990"/>
      <c r="S64" s="990"/>
      <c r="T64" s="990"/>
      <c r="U64" s="582"/>
      <c r="V64" s="989"/>
      <c r="W64" s="989"/>
      <c r="X64" s="989"/>
      <c r="Y64" s="582"/>
      <c r="Z64" s="989"/>
      <c r="AA64" s="989"/>
      <c r="AB64" s="989"/>
      <c r="AC64" s="582"/>
      <c r="AD64" s="989"/>
      <c r="AE64" s="989"/>
      <c r="AF64" s="989"/>
      <c r="AG64" s="582"/>
      <c r="AH64" s="989"/>
      <c r="AI64" s="989"/>
      <c r="AJ64" s="989"/>
    </row>
    <row r="65" spans="1:36" ht="13.5" thickBot="1" x14ac:dyDescent="0.25">
      <c r="A65" s="372" t="s">
        <v>449</v>
      </c>
      <c r="B65" s="1185">
        <v>11.5</v>
      </c>
      <c r="C65" s="1185"/>
      <c r="D65" s="1185"/>
      <c r="E65" s="603"/>
      <c r="F65" s="1185">
        <v>9.1</v>
      </c>
      <c r="G65" s="1185"/>
      <c r="H65" s="1185"/>
      <c r="I65" s="603"/>
      <c r="J65" s="1185">
        <v>22.3</v>
      </c>
      <c r="K65" s="1185"/>
      <c r="L65" s="1185"/>
      <c r="M65" s="373"/>
      <c r="N65" s="1185">
        <v>23.3</v>
      </c>
      <c r="O65" s="1185"/>
      <c r="P65" s="1185"/>
      <c r="Q65" s="373"/>
      <c r="R65" s="1185">
        <v>44.1</v>
      </c>
      <c r="S65" s="1185"/>
      <c r="T65" s="1185"/>
      <c r="U65" s="582"/>
      <c r="V65" s="1185">
        <v>176.7</v>
      </c>
      <c r="W65" s="1185"/>
      <c r="X65" s="1185"/>
      <c r="Y65" s="582"/>
      <c r="Z65" s="1185">
        <v>118.5</v>
      </c>
      <c r="AA65" s="1185"/>
      <c r="AB65" s="1185"/>
      <c r="AC65" s="582"/>
      <c r="AD65" s="1185">
        <v>186.2</v>
      </c>
      <c r="AE65" s="1185"/>
      <c r="AF65" s="1185"/>
      <c r="AG65" s="582"/>
      <c r="AH65" s="1185">
        <v>116.3</v>
      </c>
      <c r="AI65" s="1185"/>
      <c r="AJ65" s="1185"/>
    </row>
    <row r="66" spans="1:36" x14ac:dyDescent="0.2">
      <c r="A66" s="455"/>
      <c r="B66" s="434"/>
      <c r="C66" s="434"/>
      <c r="D66" s="434"/>
      <c r="E66" s="435"/>
      <c r="F66" s="434"/>
      <c r="G66" s="434"/>
      <c r="H66" s="434"/>
      <c r="I66" s="435"/>
      <c r="J66" s="434"/>
      <c r="K66" s="434"/>
      <c r="L66" s="434"/>
      <c r="M66" s="435"/>
      <c r="N66" s="434"/>
      <c r="O66" s="434"/>
      <c r="P66" s="434"/>
      <c r="Q66" s="435"/>
      <c r="R66" s="434"/>
      <c r="S66" s="434"/>
      <c r="T66" s="434"/>
      <c r="U66" s="435"/>
      <c r="V66" s="455"/>
      <c r="W66" s="455"/>
      <c r="X66" s="455"/>
      <c r="Y66" s="435"/>
      <c r="Z66" s="455"/>
      <c r="AA66" s="455"/>
      <c r="AB66" s="455"/>
      <c r="AC66" s="435"/>
      <c r="AD66" s="455"/>
      <c r="AE66" s="455"/>
      <c r="AF66" s="455"/>
      <c r="AG66" s="435"/>
      <c r="AH66" s="455"/>
      <c r="AI66" s="455"/>
      <c r="AJ66" s="455"/>
    </row>
    <row r="67" spans="1:36" x14ac:dyDescent="0.2">
      <c r="A67" s="455" t="s">
        <v>311</v>
      </c>
      <c r="C67" s="1186">
        <v>0.161</v>
      </c>
      <c r="D67" s="1186"/>
      <c r="G67" s="1186">
        <v>0.247</v>
      </c>
      <c r="H67" s="1186"/>
      <c r="K67" s="1186">
        <v>0.66500000000000004</v>
      </c>
      <c r="L67" s="1186"/>
      <c r="O67" s="1186">
        <v>0.27200000000000002</v>
      </c>
      <c r="P67" s="1186"/>
      <c r="S67" s="1186">
        <v>0.42899999999999999</v>
      </c>
      <c r="T67" s="1186"/>
      <c r="U67" s="583"/>
      <c r="W67" s="1186">
        <v>0.59299999999999997</v>
      </c>
      <c r="X67" s="1186"/>
      <c r="Y67" s="583"/>
      <c r="AA67" s="1186">
        <v>0.34599999999999997</v>
      </c>
      <c r="AB67" s="1186"/>
      <c r="AC67" s="583"/>
      <c r="AE67" s="1186">
        <v>0.33500000000000002</v>
      </c>
      <c r="AF67" s="1186"/>
      <c r="AG67" s="583"/>
      <c r="AI67" s="1186">
        <v>0.34</v>
      </c>
      <c r="AJ67" s="1186"/>
    </row>
    <row r="68" spans="1:36" x14ac:dyDescent="0.2">
      <c r="A68" s="434" t="s">
        <v>489</v>
      </c>
      <c r="C68" s="1186">
        <v>5.8000000000000003E-2</v>
      </c>
      <c r="D68" s="1186"/>
      <c r="G68" s="1186">
        <v>0.11799999999999999</v>
      </c>
      <c r="H68" s="1186"/>
      <c r="K68" s="1196">
        <v>0.161</v>
      </c>
      <c r="L68" s="1196"/>
      <c r="O68" s="1196">
        <v>0.16600000000000001</v>
      </c>
      <c r="P68" s="1196"/>
      <c r="S68" s="1196">
        <v>0.14199999999999999</v>
      </c>
      <c r="T68" s="1196"/>
      <c r="U68" s="583"/>
      <c r="W68" s="1196">
        <v>0.03</v>
      </c>
      <c r="X68" s="1196"/>
      <c r="Y68" s="583"/>
      <c r="AA68" s="1196">
        <v>2.5999999999999999E-2</v>
      </c>
      <c r="AB68" s="1196"/>
      <c r="AC68" s="583"/>
      <c r="AE68" s="1196">
        <v>-2E-3</v>
      </c>
      <c r="AF68" s="1196"/>
      <c r="AG68" s="583"/>
      <c r="AI68" s="1186" t="s">
        <v>3</v>
      </c>
      <c r="AJ68" s="1186"/>
    </row>
    <row r="70" spans="1:36" ht="14.25" x14ac:dyDescent="0.2">
      <c r="A70" s="62" t="s">
        <v>455</v>
      </c>
    </row>
    <row r="71" spans="1:36" ht="14.25" x14ac:dyDescent="0.2">
      <c r="A71" s="1038" t="s">
        <v>523</v>
      </c>
      <c r="B71" s="1039"/>
      <c r="C71" s="1039"/>
      <c r="D71" s="1039"/>
      <c r="E71" s="1040"/>
      <c r="F71" s="1039"/>
      <c r="G71" s="1039"/>
      <c r="H71" s="1039"/>
      <c r="I71" s="1040"/>
      <c r="J71" s="1039"/>
      <c r="K71" s="1039"/>
      <c r="L71" s="1039"/>
      <c r="M71" s="1040"/>
      <c r="N71" s="1039"/>
      <c r="O71" s="1039"/>
      <c r="P71" s="1039"/>
      <c r="Q71" s="1040"/>
      <c r="R71" s="1039"/>
      <c r="S71" s="1039"/>
      <c r="T71" s="1039"/>
      <c r="U71" s="1040"/>
      <c r="V71" s="1039"/>
    </row>
  </sheetData>
  <mergeCells count="398">
    <mergeCell ref="Z58:AB58"/>
    <mergeCell ref="AD58:AF58"/>
    <mergeCell ref="AH58:AJ58"/>
    <mergeCell ref="AD38:AF38"/>
    <mergeCell ref="B39:D39"/>
    <mergeCell ref="F39:H39"/>
    <mergeCell ref="J39:L39"/>
    <mergeCell ref="N39:P39"/>
    <mergeCell ref="R39:T39"/>
    <mergeCell ref="V39:X39"/>
    <mergeCell ref="Z39:AB39"/>
    <mergeCell ref="AD39:AF39"/>
    <mergeCell ref="B38:D38"/>
    <mergeCell ref="F38:H38"/>
    <mergeCell ref="J38:L38"/>
    <mergeCell ref="N38:P38"/>
    <mergeCell ref="R38:T38"/>
    <mergeCell ref="V38:X38"/>
    <mergeCell ref="AD40:AF40"/>
    <mergeCell ref="B41:D41"/>
    <mergeCell ref="F41:H41"/>
    <mergeCell ref="J41:L41"/>
    <mergeCell ref="N41:P41"/>
    <mergeCell ref="R41:T41"/>
    <mergeCell ref="B5:D5"/>
    <mergeCell ref="F5:H5"/>
    <mergeCell ref="J5:L5"/>
    <mergeCell ref="N5:P5"/>
    <mergeCell ref="R5:T5"/>
    <mergeCell ref="V5:X5"/>
    <mergeCell ref="Z5:AB5"/>
    <mergeCell ref="AD5:AF5"/>
    <mergeCell ref="A1:AJ1"/>
    <mergeCell ref="A2:AJ2"/>
    <mergeCell ref="Z6:AB6"/>
    <mergeCell ref="AD6:AF6"/>
    <mergeCell ref="B7:D7"/>
    <mergeCell ref="F7:H7"/>
    <mergeCell ref="J7:L7"/>
    <mergeCell ref="N7:P7"/>
    <mergeCell ref="R7:T7"/>
    <mergeCell ref="V7:X7"/>
    <mergeCell ref="Z7:AB7"/>
    <mergeCell ref="AD7:AF7"/>
    <mergeCell ref="B6:D6"/>
    <mergeCell ref="F6:H6"/>
    <mergeCell ref="J6:L6"/>
    <mergeCell ref="N6:P6"/>
    <mergeCell ref="R6:T6"/>
    <mergeCell ref="V6:X6"/>
    <mergeCell ref="Z8:AB8"/>
    <mergeCell ref="AD8:AF8"/>
    <mergeCell ref="B9:D9"/>
    <mergeCell ref="F9:H9"/>
    <mergeCell ref="J9:L9"/>
    <mergeCell ref="N9:P9"/>
    <mergeCell ref="R9:T9"/>
    <mergeCell ref="V9:X9"/>
    <mergeCell ref="Z9:AB9"/>
    <mergeCell ref="AD9:AF9"/>
    <mergeCell ref="B8:D8"/>
    <mergeCell ref="F8:H8"/>
    <mergeCell ref="J8:L8"/>
    <mergeCell ref="N8:P8"/>
    <mergeCell ref="R8:T8"/>
    <mergeCell ref="V8:X8"/>
    <mergeCell ref="Z10:AB10"/>
    <mergeCell ref="AD10:AF10"/>
    <mergeCell ref="B11:D11"/>
    <mergeCell ref="F11:H11"/>
    <mergeCell ref="J11:L11"/>
    <mergeCell ref="N11:P11"/>
    <mergeCell ref="R11:T11"/>
    <mergeCell ref="V11:X11"/>
    <mergeCell ref="Z11:AB11"/>
    <mergeCell ref="AD11:AF11"/>
    <mergeCell ref="B10:D10"/>
    <mergeCell ref="F10:H10"/>
    <mergeCell ref="J10:L10"/>
    <mergeCell ref="N10:P10"/>
    <mergeCell ref="R10:T10"/>
    <mergeCell ref="V10:X10"/>
    <mergeCell ref="R13:T13"/>
    <mergeCell ref="V13:X13"/>
    <mergeCell ref="Z13:AB13"/>
    <mergeCell ref="AD13:AF13"/>
    <mergeCell ref="B12:D12"/>
    <mergeCell ref="F12:H12"/>
    <mergeCell ref="J12:L12"/>
    <mergeCell ref="N12:P12"/>
    <mergeCell ref="R12:T12"/>
    <mergeCell ref="V12:X12"/>
    <mergeCell ref="Z15:AB15"/>
    <mergeCell ref="AD15:AF15"/>
    <mergeCell ref="B17:D17"/>
    <mergeCell ref="F17:H17"/>
    <mergeCell ref="J17:L17"/>
    <mergeCell ref="N17:P17"/>
    <mergeCell ref="R17:T17"/>
    <mergeCell ref="V17:X17"/>
    <mergeCell ref="Z17:AB17"/>
    <mergeCell ref="AD17:AF17"/>
    <mergeCell ref="B15:D15"/>
    <mergeCell ref="F15:H15"/>
    <mergeCell ref="J15:L15"/>
    <mergeCell ref="N15:P15"/>
    <mergeCell ref="R15:T15"/>
    <mergeCell ref="V15:X15"/>
    <mergeCell ref="AA19:AB19"/>
    <mergeCell ref="AE19:AF19"/>
    <mergeCell ref="B20:D20"/>
    <mergeCell ref="F20:H20"/>
    <mergeCell ref="J20:L20"/>
    <mergeCell ref="N20:P20"/>
    <mergeCell ref="R20:T20"/>
    <mergeCell ref="V20:X20"/>
    <mergeCell ref="Z20:AB20"/>
    <mergeCell ref="AD20:AF20"/>
    <mergeCell ref="B19:D19"/>
    <mergeCell ref="F19:H19"/>
    <mergeCell ref="J19:L19"/>
    <mergeCell ref="O19:P19"/>
    <mergeCell ref="S19:T19"/>
    <mergeCell ref="W19:X19"/>
    <mergeCell ref="AA22:AB22"/>
    <mergeCell ref="AE22:AF22"/>
    <mergeCell ref="B37:D37"/>
    <mergeCell ref="F37:H37"/>
    <mergeCell ref="J37:L37"/>
    <mergeCell ref="N37:P37"/>
    <mergeCell ref="R37:T37"/>
    <mergeCell ref="V37:X37"/>
    <mergeCell ref="Z37:AB37"/>
    <mergeCell ref="AD37:AF37"/>
    <mergeCell ref="C22:D22"/>
    <mergeCell ref="G22:H22"/>
    <mergeCell ref="K22:L22"/>
    <mergeCell ref="O22:P22"/>
    <mergeCell ref="S22:T22"/>
    <mergeCell ref="W22:X22"/>
    <mergeCell ref="B33:D33"/>
    <mergeCell ref="F33:H33"/>
    <mergeCell ref="J33:L33"/>
    <mergeCell ref="N33:P33"/>
    <mergeCell ref="R33:T33"/>
    <mergeCell ref="V33:X33"/>
    <mergeCell ref="Z33:AB33"/>
    <mergeCell ref="AD33:AF33"/>
    <mergeCell ref="V41:X41"/>
    <mergeCell ref="Z41:AB41"/>
    <mergeCell ref="AD41:AF41"/>
    <mergeCell ref="B40:D40"/>
    <mergeCell ref="F40:H40"/>
    <mergeCell ref="J40:L40"/>
    <mergeCell ref="N40:P40"/>
    <mergeCell ref="R40:T40"/>
    <mergeCell ref="V40:X40"/>
    <mergeCell ref="AD42:AF42"/>
    <mergeCell ref="B43:D43"/>
    <mergeCell ref="F43:H43"/>
    <mergeCell ref="J43:L43"/>
    <mergeCell ref="N43:P43"/>
    <mergeCell ref="R43:T43"/>
    <mergeCell ref="V43:X43"/>
    <mergeCell ref="Z43:AB43"/>
    <mergeCell ref="AD43:AF43"/>
    <mergeCell ref="B42:D42"/>
    <mergeCell ref="F42:H42"/>
    <mergeCell ref="J42:L42"/>
    <mergeCell ref="N42:P42"/>
    <mergeCell ref="R42:T42"/>
    <mergeCell ref="V42:X42"/>
    <mergeCell ref="AD44:AF44"/>
    <mergeCell ref="B45:D45"/>
    <mergeCell ref="F45:H45"/>
    <mergeCell ref="J45:L45"/>
    <mergeCell ref="N45:P45"/>
    <mergeCell ref="R45:T45"/>
    <mergeCell ref="V45:X45"/>
    <mergeCell ref="Z45:AB45"/>
    <mergeCell ref="AD45:AF45"/>
    <mergeCell ref="B44:D44"/>
    <mergeCell ref="F44:H44"/>
    <mergeCell ref="J44:L44"/>
    <mergeCell ref="N44:P44"/>
    <mergeCell ref="R44:T44"/>
    <mergeCell ref="V44:X44"/>
    <mergeCell ref="Z52:AB52"/>
    <mergeCell ref="AD52:AF52"/>
    <mergeCell ref="B51:D51"/>
    <mergeCell ref="F51:H51"/>
    <mergeCell ref="J51:L51"/>
    <mergeCell ref="O51:P51"/>
    <mergeCell ref="S51:T51"/>
    <mergeCell ref="W51:X51"/>
    <mergeCell ref="AD47:AF47"/>
    <mergeCell ref="B49:D49"/>
    <mergeCell ref="F49:H49"/>
    <mergeCell ref="J49:L49"/>
    <mergeCell ref="N49:P49"/>
    <mergeCell ref="R49:T49"/>
    <mergeCell ref="V49:X49"/>
    <mergeCell ref="Z49:AB49"/>
    <mergeCell ref="AD49:AF49"/>
    <mergeCell ref="B47:D47"/>
    <mergeCell ref="F47:H47"/>
    <mergeCell ref="J47:L47"/>
    <mergeCell ref="N47:P47"/>
    <mergeCell ref="R47:T47"/>
    <mergeCell ref="V47:X47"/>
    <mergeCell ref="C67:D67"/>
    <mergeCell ref="G67:H67"/>
    <mergeCell ref="K67:L67"/>
    <mergeCell ref="O67:P67"/>
    <mergeCell ref="S67:T67"/>
    <mergeCell ref="W67:X67"/>
    <mergeCell ref="AA67:AB67"/>
    <mergeCell ref="AE67:AF67"/>
    <mergeCell ref="C54:D54"/>
    <mergeCell ref="G54:H54"/>
    <mergeCell ref="K54:L54"/>
    <mergeCell ref="O54:P54"/>
    <mergeCell ref="S54:T54"/>
    <mergeCell ref="W54:X54"/>
    <mergeCell ref="Z57:AB57"/>
    <mergeCell ref="AD57:AF57"/>
    <mergeCell ref="N60:P60"/>
    <mergeCell ref="R60:T60"/>
    <mergeCell ref="V60:X60"/>
    <mergeCell ref="Z60:AB60"/>
    <mergeCell ref="AD60:AF60"/>
    <mergeCell ref="B57:D57"/>
    <mergeCell ref="F57:H57"/>
    <mergeCell ref="B58:D58"/>
    <mergeCell ref="AE68:AF68"/>
    <mergeCell ref="C68:D68"/>
    <mergeCell ref="G68:H68"/>
    <mergeCell ref="K68:L68"/>
    <mergeCell ref="O68:P68"/>
    <mergeCell ref="S68:T68"/>
    <mergeCell ref="W68:X68"/>
    <mergeCell ref="B25:D25"/>
    <mergeCell ref="F25:H25"/>
    <mergeCell ref="J25:L25"/>
    <mergeCell ref="N25:P25"/>
    <mergeCell ref="R25:T25"/>
    <mergeCell ref="V25:X25"/>
    <mergeCell ref="Z25:AB25"/>
    <mergeCell ref="O30:P30"/>
    <mergeCell ref="S30:T30"/>
    <mergeCell ref="AA68:AB68"/>
    <mergeCell ref="AA54:AB54"/>
    <mergeCell ref="AA51:AB51"/>
    <mergeCell ref="Z47:AB47"/>
    <mergeCell ref="Z44:AB44"/>
    <mergeCell ref="Z42:AB42"/>
    <mergeCell ref="Z40:AB40"/>
    <mergeCell ref="Z38:AB38"/>
    <mergeCell ref="AD25:AF25"/>
    <mergeCell ref="B28:D28"/>
    <mergeCell ref="F28:H28"/>
    <mergeCell ref="J28:L28"/>
    <mergeCell ref="N28:P28"/>
    <mergeCell ref="R28:T28"/>
    <mergeCell ref="V28:X28"/>
    <mergeCell ref="Z28:AB28"/>
    <mergeCell ref="AD28:AF28"/>
    <mergeCell ref="B26:D26"/>
    <mergeCell ref="F26:H26"/>
    <mergeCell ref="J26:L26"/>
    <mergeCell ref="N26:P26"/>
    <mergeCell ref="R26:T26"/>
    <mergeCell ref="V26:X26"/>
    <mergeCell ref="Z26:AB26"/>
    <mergeCell ref="AD26:AF26"/>
    <mergeCell ref="AA62:AB62"/>
    <mergeCell ref="AE62:AF62"/>
    <mergeCell ref="AA30:AB30"/>
    <mergeCell ref="AE30:AF30"/>
    <mergeCell ref="B31:D31"/>
    <mergeCell ref="F31:H31"/>
    <mergeCell ref="J31:L31"/>
    <mergeCell ref="N31:P31"/>
    <mergeCell ref="R31:T31"/>
    <mergeCell ref="V31:X31"/>
    <mergeCell ref="Z31:AB31"/>
    <mergeCell ref="AD31:AF31"/>
    <mergeCell ref="B30:D30"/>
    <mergeCell ref="F30:H30"/>
    <mergeCell ref="J30:L30"/>
    <mergeCell ref="W30:X30"/>
    <mergeCell ref="AE54:AF54"/>
    <mergeCell ref="AE51:AF51"/>
    <mergeCell ref="B52:D52"/>
    <mergeCell ref="F52:H52"/>
    <mergeCell ref="J52:L52"/>
    <mergeCell ref="N52:P52"/>
    <mergeCell ref="R52:T52"/>
    <mergeCell ref="V52:X52"/>
    <mergeCell ref="B63:D63"/>
    <mergeCell ref="F63:H63"/>
    <mergeCell ref="J63:L63"/>
    <mergeCell ref="N63:P63"/>
    <mergeCell ref="R63:T63"/>
    <mergeCell ref="V63:X63"/>
    <mergeCell ref="J57:L57"/>
    <mergeCell ref="N57:P57"/>
    <mergeCell ref="R57:T57"/>
    <mergeCell ref="V57:X57"/>
    <mergeCell ref="B60:D60"/>
    <mergeCell ref="F60:H60"/>
    <mergeCell ref="J60:L60"/>
    <mergeCell ref="F58:H58"/>
    <mergeCell ref="J58:L58"/>
    <mergeCell ref="N58:P58"/>
    <mergeCell ref="R58:T58"/>
    <mergeCell ref="V58:X58"/>
    <mergeCell ref="B46:D46"/>
    <mergeCell ref="F46:H46"/>
    <mergeCell ref="J46:L46"/>
    <mergeCell ref="N46:P46"/>
    <mergeCell ref="R46:T46"/>
    <mergeCell ref="V46:X46"/>
    <mergeCell ref="Z46:AB46"/>
    <mergeCell ref="AD46:AF46"/>
    <mergeCell ref="B65:D65"/>
    <mergeCell ref="F65:H65"/>
    <mergeCell ref="J65:L65"/>
    <mergeCell ref="N65:P65"/>
    <mergeCell ref="R65:T65"/>
    <mergeCell ref="V65:X65"/>
    <mergeCell ref="Z65:AB65"/>
    <mergeCell ref="AD65:AF65"/>
    <mergeCell ref="B62:D62"/>
    <mergeCell ref="F62:H62"/>
    <mergeCell ref="J62:L62"/>
    <mergeCell ref="O62:P62"/>
    <mergeCell ref="S62:T62"/>
    <mergeCell ref="W62:X62"/>
    <mergeCell ref="Z63:AB63"/>
    <mergeCell ref="AD63:AF63"/>
    <mergeCell ref="B14:D14"/>
    <mergeCell ref="F14:H14"/>
    <mergeCell ref="J14:L14"/>
    <mergeCell ref="N14:P14"/>
    <mergeCell ref="R14:T14"/>
    <mergeCell ref="V14:X14"/>
    <mergeCell ref="Z14:AB14"/>
    <mergeCell ref="AD14:AF14"/>
    <mergeCell ref="AH5:AJ5"/>
    <mergeCell ref="AH6:AJ6"/>
    <mergeCell ref="AH7:AJ7"/>
    <mergeCell ref="AH8:AJ8"/>
    <mergeCell ref="AH9:AJ9"/>
    <mergeCell ref="AH10:AJ10"/>
    <mergeCell ref="AH11:AJ11"/>
    <mergeCell ref="AH12:AJ12"/>
    <mergeCell ref="AH13:AJ13"/>
    <mergeCell ref="AH14:AJ14"/>
    <mergeCell ref="Z12:AB12"/>
    <mergeCell ref="AD12:AF12"/>
    <mergeCell ref="B13:D13"/>
    <mergeCell ref="F13:H13"/>
    <mergeCell ref="J13:L13"/>
    <mergeCell ref="N13:P13"/>
    <mergeCell ref="AH15:AJ15"/>
    <mergeCell ref="AH17:AJ17"/>
    <mergeCell ref="AI19:AJ19"/>
    <mergeCell ref="AH20:AJ20"/>
    <mergeCell ref="AI22:AJ22"/>
    <mergeCell ref="AH25:AJ25"/>
    <mergeCell ref="AH28:AJ28"/>
    <mergeCell ref="AI30:AJ30"/>
    <mergeCell ref="AH31:AJ31"/>
    <mergeCell ref="AH26:AJ26"/>
    <mergeCell ref="AH33:AJ33"/>
    <mergeCell ref="AH37:AJ37"/>
    <mergeCell ref="AH38:AJ38"/>
    <mergeCell ref="AH39:AJ39"/>
    <mergeCell ref="AH40:AJ40"/>
    <mergeCell ref="AH41:AJ41"/>
    <mergeCell ref="AH42:AJ42"/>
    <mergeCell ref="AH43:AJ43"/>
    <mergeCell ref="AH44:AJ44"/>
    <mergeCell ref="AI62:AJ62"/>
    <mergeCell ref="AH63:AJ63"/>
    <mergeCell ref="AH65:AJ65"/>
    <mergeCell ref="AI67:AJ67"/>
    <mergeCell ref="AI68:AJ68"/>
    <mergeCell ref="AH45:AJ45"/>
    <mergeCell ref="AH46:AJ46"/>
    <mergeCell ref="AH47:AJ47"/>
    <mergeCell ref="AH49:AJ49"/>
    <mergeCell ref="AI51:AJ51"/>
    <mergeCell ref="AH52:AJ52"/>
    <mergeCell ref="AI54:AJ54"/>
    <mergeCell ref="AH57:AJ57"/>
    <mergeCell ref="AH60:AJ60"/>
  </mergeCells>
  <pageMargins left="0.77" right="0.39" top="0.33" bottom="0.36" header="0.21" footer="0.2"/>
  <pageSetup scale="59" orientation="landscape" horizontalDpi="1200" verticalDpi="1200" r:id="rId1"/>
  <headerFooter alignWithMargins="0">
    <oddHeader>&amp;R&amp;G</oddHeader>
    <oddFooter>&amp;C&amp;12PAGE 20</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38"/>
  <sheetViews>
    <sheetView zoomScale="90" zoomScaleNormal="90" zoomScaleSheetLayoutView="90" workbookViewId="0">
      <selection activeCell="M88" sqref="M88"/>
    </sheetView>
  </sheetViews>
  <sheetFormatPr defaultRowHeight="12.75" x14ac:dyDescent="0.2"/>
  <cols>
    <col min="3" max="3" width="15.42578125" style="9" customWidth="1"/>
    <col min="4" max="4" width="2.5703125" style="331" customWidth="1"/>
    <col min="5" max="5" width="14.28515625" style="9" customWidth="1"/>
    <col min="6" max="6" width="15.85546875" style="331" customWidth="1"/>
    <col min="7" max="7" width="2.5703125" style="331" customWidth="1"/>
    <col min="8" max="8" width="13.7109375" style="331" customWidth="1"/>
    <col min="9" max="9" width="2.5703125" style="331" customWidth="1"/>
    <col min="10" max="10" width="13.7109375" style="331" customWidth="1"/>
    <col min="11" max="12" width="2.5703125" style="331" customWidth="1"/>
    <col min="13" max="13" width="13.7109375" style="331" customWidth="1"/>
    <col min="14" max="14" width="2.5703125" style="331" customWidth="1"/>
    <col min="15" max="15" width="13.7109375" style="331" customWidth="1"/>
  </cols>
  <sheetData>
    <row r="1" spans="3:15" s="572" customFormat="1" ht="15.75" x14ac:dyDescent="0.25">
      <c r="C1" s="1086" t="s">
        <v>338</v>
      </c>
      <c r="D1" s="1086"/>
      <c r="E1" s="1086"/>
      <c r="F1" s="1086"/>
      <c r="G1" s="1086"/>
      <c r="H1" s="1086"/>
      <c r="I1" s="1086"/>
      <c r="J1" s="1086"/>
      <c r="K1" s="1086"/>
      <c r="L1" s="1086"/>
      <c r="M1" s="1086"/>
      <c r="N1" s="1086"/>
      <c r="O1" s="1086"/>
    </row>
    <row r="2" spans="3:15" s="572" customFormat="1" ht="15.75" x14ac:dyDescent="0.25">
      <c r="C2" s="1086" t="s">
        <v>275</v>
      </c>
      <c r="D2" s="1086"/>
      <c r="E2" s="1086"/>
      <c r="F2" s="1086"/>
      <c r="G2" s="1086"/>
      <c r="H2" s="1086"/>
      <c r="I2" s="1086"/>
      <c r="J2" s="1086"/>
      <c r="K2" s="1086"/>
      <c r="L2" s="1086"/>
      <c r="M2" s="1086"/>
      <c r="N2" s="1086"/>
      <c r="O2" s="1086"/>
    </row>
    <row r="3" spans="3:15" s="9" customFormat="1" ht="15.75" x14ac:dyDescent="0.25">
      <c r="D3" s="46"/>
      <c r="E3" s="170"/>
      <c r="F3" s="46"/>
      <c r="G3" s="46"/>
      <c r="H3" s="320"/>
      <c r="I3" s="46"/>
      <c r="J3" s="320"/>
      <c r="K3" s="46"/>
      <c r="L3" s="46"/>
      <c r="M3" s="320"/>
      <c r="N3" s="46"/>
      <c r="O3" s="320"/>
    </row>
    <row r="4" spans="3:15" s="9" customFormat="1" ht="6" customHeight="1" x14ac:dyDescent="0.2">
      <c r="C4" s="178"/>
      <c r="D4" s="46"/>
      <c r="E4" s="178"/>
      <c r="F4" s="46"/>
      <c r="G4" s="46"/>
      <c r="H4" s="320"/>
      <c r="I4" s="46"/>
      <c r="J4" s="320"/>
      <c r="K4" s="46"/>
      <c r="L4" s="46"/>
      <c r="M4" s="320"/>
      <c r="N4" s="46"/>
      <c r="O4" s="320"/>
    </row>
    <row r="5" spans="3:15" s="9" customFormat="1" ht="14.25" customHeight="1" x14ac:dyDescent="0.2">
      <c r="C5" s="178"/>
      <c r="D5" s="46"/>
      <c r="E5" s="178"/>
      <c r="F5" s="46"/>
      <c r="G5" s="46"/>
      <c r="H5" s="1201" t="s">
        <v>533</v>
      </c>
      <c r="I5" s="1202"/>
      <c r="J5" s="1202"/>
      <c r="K5" s="46"/>
      <c r="L5" s="46"/>
      <c r="M5" s="1201" t="s">
        <v>533</v>
      </c>
      <c r="N5" s="1202"/>
      <c r="O5" s="1202"/>
    </row>
    <row r="6" spans="3:15" s="9" customFormat="1" x14ac:dyDescent="0.2">
      <c r="D6" s="46"/>
      <c r="F6" s="46"/>
      <c r="G6" s="46"/>
      <c r="H6" s="1204" t="s">
        <v>225</v>
      </c>
      <c r="I6" s="1204"/>
      <c r="J6" s="1204"/>
      <c r="K6" s="46"/>
      <c r="L6" s="46"/>
      <c r="M6" s="1204" t="s">
        <v>226</v>
      </c>
      <c r="N6" s="1204"/>
      <c r="O6" s="1204"/>
    </row>
    <row r="7" spans="3:15" s="9" customFormat="1" x14ac:dyDescent="0.2">
      <c r="D7" s="46"/>
      <c r="F7" s="46"/>
      <c r="G7" s="46"/>
      <c r="H7" s="59" t="s">
        <v>220</v>
      </c>
      <c r="I7" s="46"/>
      <c r="J7" s="59" t="s">
        <v>220</v>
      </c>
      <c r="K7" s="46"/>
      <c r="L7" s="46"/>
      <c r="M7" s="59" t="s">
        <v>220</v>
      </c>
      <c r="N7" s="46"/>
      <c r="O7" s="59" t="s">
        <v>220</v>
      </c>
    </row>
    <row r="8" spans="3:15" s="9" customFormat="1" x14ac:dyDescent="0.2">
      <c r="C8" s="346" t="s">
        <v>227</v>
      </c>
      <c r="D8" s="342"/>
      <c r="E8" s="346" t="s">
        <v>228</v>
      </c>
      <c r="F8" s="46"/>
      <c r="G8" s="46"/>
      <c r="H8" s="59" t="s">
        <v>229</v>
      </c>
      <c r="I8" s="46"/>
      <c r="J8" s="59" t="s">
        <v>230</v>
      </c>
      <c r="K8" s="46"/>
      <c r="L8" s="46"/>
      <c r="M8" s="59" t="s">
        <v>229</v>
      </c>
      <c r="N8" s="46"/>
      <c r="O8" s="59" t="s">
        <v>230</v>
      </c>
    </row>
    <row r="9" spans="3:15" s="9" customFormat="1" ht="10.5" customHeight="1" x14ac:dyDescent="0.2">
      <c r="C9" s="38"/>
      <c r="D9" s="46"/>
      <c r="E9" s="38"/>
      <c r="F9" s="46"/>
      <c r="G9" s="46"/>
      <c r="H9" s="46"/>
      <c r="I9" s="46"/>
      <c r="J9" s="46"/>
      <c r="K9" s="46"/>
      <c r="L9" s="46"/>
      <c r="M9" s="46"/>
      <c r="N9" s="46"/>
      <c r="O9" s="46"/>
    </row>
    <row r="10" spans="3:15" s="14" customFormat="1" ht="14.25" x14ac:dyDescent="0.2">
      <c r="C10" s="38" t="s">
        <v>272</v>
      </c>
      <c r="D10" s="49"/>
      <c r="E10" s="38" t="s">
        <v>231</v>
      </c>
      <c r="F10" s="49"/>
      <c r="G10" s="49"/>
      <c r="H10" s="578">
        <v>405.4</v>
      </c>
      <c r="I10" s="579"/>
      <c r="J10" s="578">
        <v>255.5</v>
      </c>
      <c r="K10" s="579"/>
      <c r="L10" s="579"/>
      <c r="M10" s="578">
        <v>587.1</v>
      </c>
      <c r="N10" s="579"/>
      <c r="O10" s="578">
        <v>384.4</v>
      </c>
    </row>
    <row r="11" spans="3:15" s="14" customFormat="1" x14ac:dyDescent="0.2">
      <c r="C11" s="38" t="s">
        <v>232</v>
      </c>
      <c r="D11" s="49"/>
      <c r="E11" s="38" t="s">
        <v>233</v>
      </c>
      <c r="F11" s="49"/>
      <c r="G11" s="49"/>
      <c r="H11" s="49">
        <v>261.2</v>
      </c>
      <c r="I11" s="49"/>
      <c r="J11" s="49">
        <v>144.9</v>
      </c>
      <c r="K11" s="49"/>
      <c r="L11" s="49"/>
      <c r="M11" s="49">
        <v>423.9</v>
      </c>
      <c r="N11" s="49"/>
      <c r="O11" s="49">
        <v>228.7</v>
      </c>
    </row>
    <row r="12" spans="3:15" s="14" customFormat="1" x14ac:dyDescent="0.2">
      <c r="C12" s="563" t="s">
        <v>321</v>
      </c>
      <c r="D12" s="49"/>
      <c r="E12" s="38" t="s">
        <v>233</v>
      </c>
      <c r="F12" s="49"/>
      <c r="G12" s="49"/>
      <c r="H12" s="49">
        <v>52.3</v>
      </c>
      <c r="I12" s="49"/>
      <c r="J12" s="49">
        <v>38.5</v>
      </c>
      <c r="K12" s="49"/>
      <c r="L12" s="49"/>
      <c r="M12" s="49">
        <v>203.3</v>
      </c>
      <c r="N12" s="49"/>
      <c r="O12" s="49">
        <v>121.2</v>
      </c>
    </row>
    <row r="13" spans="3:15" s="14" customFormat="1" x14ac:dyDescent="0.2">
      <c r="C13" s="38" t="s">
        <v>234</v>
      </c>
      <c r="D13" s="49"/>
      <c r="E13" s="38" t="s">
        <v>235</v>
      </c>
      <c r="F13" s="49"/>
      <c r="G13" s="49"/>
      <c r="H13" s="49">
        <v>259.8</v>
      </c>
      <c r="I13" s="49"/>
      <c r="J13" s="49">
        <v>129.80000000000001</v>
      </c>
      <c r="K13" s="49"/>
      <c r="L13" s="49"/>
      <c r="M13" s="49">
        <v>383.2</v>
      </c>
      <c r="N13" s="49"/>
      <c r="O13" s="49">
        <v>199.6</v>
      </c>
    </row>
    <row r="14" spans="3:15" s="14" customFormat="1" x14ac:dyDescent="0.2">
      <c r="C14" s="38" t="s">
        <v>236</v>
      </c>
      <c r="D14" s="49"/>
      <c r="E14" s="38" t="s">
        <v>233</v>
      </c>
      <c r="F14" s="49"/>
      <c r="G14" s="49"/>
      <c r="H14" s="49">
        <v>175.4</v>
      </c>
      <c r="I14" s="49"/>
      <c r="J14" s="49">
        <v>111.5</v>
      </c>
      <c r="K14" s="49"/>
      <c r="L14" s="49"/>
      <c r="M14" s="49">
        <v>316.60000000000002</v>
      </c>
      <c r="N14" s="49"/>
      <c r="O14" s="49">
        <v>180.1</v>
      </c>
    </row>
    <row r="15" spans="3:15" s="14" customFormat="1" x14ac:dyDescent="0.2">
      <c r="C15" s="38" t="s">
        <v>236</v>
      </c>
      <c r="D15" s="49"/>
      <c r="E15" s="38" t="s">
        <v>237</v>
      </c>
      <c r="F15" s="49"/>
      <c r="G15" s="49"/>
      <c r="H15" s="49">
        <v>120.2</v>
      </c>
      <c r="I15" s="49"/>
      <c r="J15" s="49">
        <v>62</v>
      </c>
      <c r="K15" s="49"/>
      <c r="L15" s="49"/>
      <c r="M15" s="49">
        <v>198.4</v>
      </c>
      <c r="N15" s="49"/>
      <c r="O15" s="49">
        <v>88.7</v>
      </c>
    </row>
    <row r="16" spans="3:15" s="14" customFormat="1" ht="17.25" customHeight="1" x14ac:dyDescent="0.2">
      <c r="C16" s="38"/>
      <c r="D16" s="49"/>
      <c r="E16" s="38"/>
      <c r="F16" s="49"/>
      <c r="G16" s="49"/>
      <c r="H16" s="49"/>
      <c r="I16" s="49"/>
      <c r="J16" s="49"/>
      <c r="K16" s="49"/>
      <c r="L16" s="49"/>
      <c r="M16" s="49"/>
      <c r="N16" s="49"/>
      <c r="O16" s="49"/>
    </row>
    <row r="17" spans="3:30" ht="64.5" customHeight="1" x14ac:dyDescent="0.2">
      <c r="C17" s="1199" t="s">
        <v>274</v>
      </c>
      <c r="D17" s="1199"/>
      <c r="E17" s="1199"/>
      <c r="F17" s="1199"/>
      <c r="G17" s="1199"/>
      <c r="H17" s="1199"/>
      <c r="I17" s="1199"/>
      <c r="J17" s="1199"/>
      <c r="K17" s="1199"/>
      <c r="L17" s="1199"/>
      <c r="M17" s="1199"/>
      <c r="N17" s="1199"/>
      <c r="O17" s="1199"/>
      <c r="R17" s="1197"/>
      <c r="S17" s="1197"/>
      <c r="T17" s="1197"/>
      <c r="U17" s="1197"/>
      <c r="V17" s="1197"/>
      <c r="W17" s="1197"/>
      <c r="X17" s="1197"/>
      <c r="Y17" s="1197"/>
      <c r="Z17" s="1197"/>
      <c r="AA17" s="1197"/>
      <c r="AB17" s="1197"/>
      <c r="AC17" s="1197"/>
      <c r="AD17" s="1197"/>
    </row>
    <row r="18" spans="3:30" ht="22.5" customHeight="1" x14ac:dyDescent="0.2">
      <c r="C18" s="1200" t="s">
        <v>361</v>
      </c>
      <c r="D18" s="1200"/>
      <c r="E18" s="1200"/>
      <c r="F18" s="1200"/>
      <c r="G18" s="1200"/>
      <c r="H18" s="1200"/>
      <c r="I18" s="1200"/>
      <c r="J18" s="1200"/>
      <c r="K18" s="1200"/>
      <c r="L18" s="1200"/>
      <c r="M18" s="1200"/>
      <c r="N18" s="1200"/>
      <c r="O18" s="1200"/>
      <c r="R18" s="1198"/>
      <c r="S18" s="1198"/>
      <c r="T18" s="1198"/>
      <c r="U18" s="1198"/>
      <c r="V18" s="1198"/>
      <c r="W18" s="1198"/>
      <c r="X18" s="1198"/>
      <c r="Y18" s="1198"/>
      <c r="Z18" s="1198"/>
      <c r="AA18" s="1198"/>
      <c r="AB18" s="1198"/>
      <c r="AC18" s="1198"/>
      <c r="AD18" s="1198"/>
    </row>
    <row r="19" spans="3:30" ht="63" customHeight="1" x14ac:dyDescent="0.2">
      <c r="C19" s="1200" t="s">
        <v>460</v>
      </c>
      <c r="D19" s="1200"/>
      <c r="E19" s="1200"/>
      <c r="F19" s="1200"/>
      <c r="G19" s="1200"/>
      <c r="H19" s="1200"/>
      <c r="I19" s="1200"/>
      <c r="J19" s="1200"/>
      <c r="K19" s="1200"/>
      <c r="L19" s="1200"/>
      <c r="M19" s="1200"/>
      <c r="N19" s="1200"/>
      <c r="O19" s="1200"/>
      <c r="R19" s="1198"/>
      <c r="S19" s="1198"/>
      <c r="T19" s="1198"/>
      <c r="U19" s="1198"/>
      <c r="V19" s="1198"/>
      <c r="W19" s="1198"/>
      <c r="X19" s="1198"/>
      <c r="Y19" s="1198"/>
      <c r="Z19" s="1198"/>
      <c r="AA19" s="1198"/>
      <c r="AB19" s="1198"/>
      <c r="AC19" s="1198"/>
      <c r="AD19" s="1198"/>
    </row>
    <row r="20" spans="3:30" ht="3.75" customHeight="1" x14ac:dyDescent="0.2">
      <c r="C20" s="1203"/>
      <c r="D20" s="1203"/>
      <c r="E20" s="1203"/>
      <c r="F20" s="1203"/>
      <c r="G20" s="1203"/>
      <c r="H20" s="1203"/>
      <c r="I20" s="1203"/>
      <c r="J20" s="1203"/>
      <c r="K20" s="1203"/>
      <c r="L20" s="1203"/>
      <c r="M20" s="1203"/>
      <c r="N20" s="1203"/>
      <c r="O20" s="1203"/>
    </row>
    <row r="21" spans="3:30" ht="3.75" customHeight="1" x14ac:dyDescent="0.2">
      <c r="C21" s="347"/>
      <c r="D21" s="347"/>
      <c r="E21" s="347"/>
      <c r="F21" s="347"/>
      <c r="G21" s="347"/>
      <c r="H21" s="347"/>
      <c r="I21" s="347"/>
      <c r="J21" s="347"/>
      <c r="K21" s="347"/>
      <c r="L21" s="347"/>
      <c r="M21" s="347"/>
      <c r="N21" s="347"/>
      <c r="O21" s="347"/>
    </row>
    <row r="22" spans="3:30" x14ac:dyDescent="0.2">
      <c r="D22" s="46"/>
      <c r="F22" s="46"/>
      <c r="G22" s="46"/>
      <c r="H22" s="46"/>
      <c r="I22" s="46"/>
      <c r="J22" s="46"/>
      <c r="K22" s="46"/>
      <c r="L22" s="46"/>
      <c r="M22" s="46"/>
      <c r="N22" s="46"/>
      <c r="O22" s="46"/>
    </row>
    <row r="30" spans="3:30" ht="13.5" x14ac:dyDescent="0.2">
      <c r="C30" s="995" t="s">
        <v>465</v>
      </c>
    </row>
    <row r="31" spans="3:30" ht="13.5" x14ac:dyDescent="0.2">
      <c r="C31" s="995" t="s">
        <v>466</v>
      </c>
    </row>
    <row r="38" spans="3:3" ht="15" x14ac:dyDescent="0.25">
      <c r="C38" s="170"/>
    </row>
  </sheetData>
  <sortState ref="C10:AD11">
    <sortCondition descending="1" ref="H10:H11"/>
  </sortState>
  <mergeCells count="13">
    <mergeCell ref="C1:O1"/>
    <mergeCell ref="C2:O2"/>
    <mergeCell ref="H5:J5"/>
    <mergeCell ref="M5:O5"/>
    <mergeCell ref="C20:O20"/>
    <mergeCell ref="H6:J6"/>
    <mergeCell ref="M6:O6"/>
    <mergeCell ref="C19:O19"/>
    <mergeCell ref="R17:AD17"/>
    <mergeCell ref="R18:AD18"/>
    <mergeCell ref="R19:AD19"/>
    <mergeCell ref="C17:O17"/>
    <mergeCell ref="C18:O18"/>
  </mergeCells>
  <phoneticPr fontId="17" type="noConversion"/>
  <pageMargins left="0.75" right="0.63" top="0.61" bottom="0.77" header="0.5" footer="0.5"/>
  <pageSetup scale="85" orientation="landscape" horizontalDpi="1200" verticalDpi="1200" r:id="rId1"/>
  <headerFooter alignWithMargins="0">
    <oddHeader>&amp;R&amp;G</oddHeader>
    <oddFooter>&amp;C&amp;9PAGE 21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zoomScaleSheetLayoutView="100" workbookViewId="0">
      <selection activeCell="A78" sqref="A78"/>
    </sheetView>
  </sheetViews>
  <sheetFormatPr defaultRowHeight="18" x14ac:dyDescent="0.35"/>
  <cols>
    <col min="1" max="1" width="0.85546875" style="753" customWidth="1"/>
    <col min="2" max="16384" width="9.140625" style="753"/>
  </cols>
  <sheetData>
    <row r="1" ht="4.5" customHeight="1" x14ac:dyDescent="0.35"/>
  </sheetData>
  <printOptions horizontalCentered="1"/>
  <pageMargins left="0.67" right="0.72" top="0.83" bottom="0.72" header="0.44" footer="0.27"/>
  <pageSetup scale="90" orientation="landscape" horizontalDpi="1200" verticalDpi="1200" r:id="rId1"/>
  <headerFooter alignWithMargins="0">
    <oddHeader>&amp;R&amp;G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zoomScale="90" zoomScaleNormal="90" zoomScaleSheetLayoutView="100" workbookViewId="0">
      <selection activeCell="X74" sqref="X74"/>
    </sheetView>
  </sheetViews>
  <sheetFormatPr defaultRowHeight="12.75" x14ac:dyDescent="0.2"/>
  <cols>
    <col min="1" max="1" width="4" style="376" customWidth="1"/>
    <col min="2" max="2" width="58.28515625" style="376" customWidth="1"/>
    <col min="3" max="3" width="3.140625" style="380" customWidth="1"/>
    <col min="4" max="4" width="13.42578125" style="376" customWidth="1"/>
    <col min="5" max="5" width="2.5703125" style="380" customWidth="1"/>
    <col min="6" max="6" width="3.140625" style="380" customWidth="1"/>
    <col min="7" max="7" width="13.42578125" style="376" customWidth="1"/>
    <col min="8" max="8" width="2.5703125" style="380" customWidth="1"/>
    <col min="9" max="9" width="3.140625" style="380" customWidth="1"/>
    <col min="10" max="10" width="13.42578125" style="376" customWidth="1"/>
    <col min="11" max="11" width="2.5703125" style="380" customWidth="1"/>
    <col min="12" max="12" width="3.140625" style="380" customWidth="1"/>
    <col min="13" max="13" width="13.42578125" style="376" customWidth="1"/>
    <col min="14" max="14" width="2.5703125" style="380" customWidth="1"/>
    <col min="15" max="15" width="3.140625" style="380" customWidth="1"/>
    <col min="16" max="16" width="13.42578125" style="376" customWidth="1"/>
    <col min="17" max="16384" width="9.140625" style="376"/>
  </cols>
  <sheetData>
    <row r="1" spans="2:16" ht="15.75" x14ac:dyDescent="0.25">
      <c r="B1" s="1090" t="s">
        <v>338</v>
      </c>
      <c r="C1" s="1090"/>
      <c r="D1" s="1090"/>
      <c r="E1" s="1090"/>
      <c r="F1" s="1090"/>
      <c r="G1" s="1090"/>
      <c r="H1" s="1090"/>
      <c r="I1" s="1090"/>
      <c r="J1" s="1090"/>
      <c r="K1" s="1090"/>
      <c r="L1" s="1090"/>
      <c r="M1" s="1090"/>
      <c r="N1" s="1090"/>
      <c r="O1" s="1090"/>
      <c r="P1" s="1090"/>
    </row>
    <row r="2" spans="2:16" ht="15.75" x14ac:dyDescent="0.25">
      <c r="B2" s="1090" t="s">
        <v>189</v>
      </c>
      <c r="C2" s="1090"/>
      <c r="D2" s="1090"/>
      <c r="E2" s="1090"/>
      <c r="F2" s="1090"/>
      <c r="G2" s="1090"/>
      <c r="H2" s="1090"/>
      <c r="I2" s="1090"/>
      <c r="J2" s="1090"/>
      <c r="K2" s="1090"/>
      <c r="L2" s="1090"/>
      <c r="M2" s="1090"/>
      <c r="N2" s="1090"/>
      <c r="O2" s="1090"/>
      <c r="P2" s="1090"/>
    </row>
    <row r="3" spans="2:16" ht="12.75" customHeight="1" x14ac:dyDescent="0.2">
      <c r="B3" s="411"/>
      <c r="C3" s="587"/>
      <c r="D3" s="411"/>
      <c r="E3" s="587"/>
      <c r="F3" s="587"/>
      <c r="G3" s="411"/>
      <c r="H3" s="587"/>
      <c r="I3" s="587"/>
      <c r="J3" s="411"/>
      <c r="K3" s="587"/>
      <c r="L3" s="587"/>
      <c r="M3" s="411"/>
      <c r="N3" s="587"/>
      <c r="O3" s="587"/>
    </row>
    <row r="4" spans="2:16" ht="12.75" customHeight="1" x14ac:dyDescent="0.2">
      <c r="B4" s="411"/>
      <c r="C4" s="587"/>
      <c r="D4" s="411"/>
      <c r="E4" s="587"/>
      <c r="F4" s="587"/>
      <c r="G4" s="411"/>
      <c r="H4" s="587"/>
      <c r="I4" s="587"/>
      <c r="J4" s="411"/>
      <c r="K4" s="587"/>
      <c r="L4" s="587"/>
      <c r="M4" s="411"/>
      <c r="N4" s="587"/>
      <c r="O4" s="587"/>
    </row>
    <row r="5" spans="2:16" ht="12.75" customHeight="1" x14ac:dyDescent="0.2">
      <c r="B5" s="411"/>
      <c r="C5" s="587"/>
      <c r="D5" s="411"/>
      <c r="E5" s="587"/>
      <c r="F5" s="587"/>
      <c r="G5" s="411"/>
      <c r="H5" s="587"/>
      <c r="I5" s="587"/>
      <c r="J5" s="411"/>
      <c r="K5" s="587"/>
      <c r="L5" s="587"/>
      <c r="M5" s="411"/>
      <c r="N5" s="587"/>
      <c r="O5" s="587"/>
    </row>
    <row r="7" spans="2:16" x14ac:dyDescent="0.2">
      <c r="C7" s="585"/>
      <c r="D7" s="586" t="s">
        <v>122</v>
      </c>
      <c r="E7" s="585"/>
      <c r="F7" s="585"/>
      <c r="G7" s="584" t="s">
        <v>122</v>
      </c>
      <c r="H7" s="585"/>
      <c r="I7" s="585"/>
      <c r="J7" s="584" t="s">
        <v>372</v>
      </c>
      <c r="K7" s="585"/>
      <c r="L7" s="585"/>
      <c r="M7" s="584" t="s">
        <v>372</v>
      </c>
      <c r="N7" s="585"/>
      <c r="P7" s="586" t="s">
        <v>78</v>
      </c>
    </row>
    <row r="8" spans="2:16" x14ac:dyDescent="0.2">
      <c r="C8" s="588"/>
      <c r="D8" s="588">
        <v>2014</v>
      </c>
      <c r="E8" s="589"/>
      <c r="F8" s="588"/>
      <c r="G8" s="588">
        <v>2013</v>
      </c>
      <c r="H8" s="589"/>
      <c r="I8" s="588"/>
      <c r="J8" s="588">
        <v>2014</v>
      </c>
      <c r="K8" s="589"/>
      <c r="L8" s="588"/>
      <c r="M8" s="588">
        <v>2013</v>
      </c>
      <c r="N8" s="589"/>
      <c r="O8" s="590"/>
      <c r="P8" s="588">
        <v>2013</v>
      </c>
    </row>
    <row r="9" spans="2:16" ht="12.75" customHeight="1" x14ac:dyDescent="0.2">
      <c r="B9" s="405" t="s">
        <v>332</v>
      </c>
    </row>
    <row r="10" spans="2:16" ht="12.75" customHeight="1" x14ac:dyDescent="0.2"/>
    <row r="11" spans="2:16" ht="12.75" customHeight="1" x14ac:dyDescent="0.2">
      <c r="B11" s="376" t="s">
        <v>395</v>
      </c>
      <c r="C11" s="591" t="s">
        <v>1</v>
      </c>
      <c r="D11" s="720">
        <v>44.8</v>
      </c>
      <c r="E11" s="591"/>
      <c r="F11" s="591" t="s">
        <v>1</v>
      </c>
      <c r="G11" s="574">
        <v>56.2</v>
      </c>
      <c r="H11" s="591"/>
      <c r="I11" s="591" t="s">
        <v>1</v>
      </c>
      <c r="J11" s="574">
        <v>104.9</v>
      </c>
      <c r="K11" s="591"/>
      <c r="L11" s="591" t="s">
        <v>1</v>
      </c>
      <c r="M11" s="574">
        <v>134.1</v>
      </c>
      <c r="N11" s="591"/>
      <c r="O11" s="591" t="s">
        <v>1</v>
      </c>
      <c r="P11" s="574">
        <v>222.5</v>
      </c>
    </row>
    <row r="12" spans="2:16" ht="12.75" customHeight="1" x14ac:dyDescent="0.2">
      <c r="B12" s="376" t="s">
        <v>403</v>
      </c>
      <c r="C12" s="591" t="s">
        <v>1</v>
      </c>
      <c r="D12" s="720">
        <v>43.4</v>
      </c>
      <c r="E12" s="591"/>
      <c r="F12" s="591" t="s">
        <v>1</v>
      </c>
      <c r="G12" s="574">
        <v>54.2</v>
      </c>
      <c r="H12" s="591"/>
      <c r="I12" s="591" t="s">
        <v>1</v>
      </c>
      <c r="J12" s="720">
        <v>106.3</v>
      </c>
      <c r="K12" s="591"/>
      <c r="L12" s="591" t="s">
        <v>1</v>
      </c>
      <c r="M12" s="574">
        <v>121.5</v>
      </c>
      <c r="N12" s="591"/>
      <c r="O12" s="591" t="s">
        <v>1</v>
      </c>
      <c r="P12" s="574">
        <v>184.2</v>
      </c>
    </row>
    <row r="13" spans="2:16" ht="12.75" customHeight="1" x14ac:dyDescent="0.2">
      <c r="C13" s="591"/>
      <c r="D13" s="574"/>
      <c r="E13" s="591"/>
      <c r="F13" s="591"/>
      <c r="G13" s="574"/>
      <c r="H13" s="591"/>
      <c r="I13" s="591"/>
      <c r="J13" s="574"/>
      <c r="K13" s="591"/>
      <c r="L13" s="591"/>
      <c r="M13" s="574"/>
      <c r="N13" s="591"/>
      <c r="O13" s="591"/>
      <c r="P13" s="574"/>
    </row>
    <row r="14" spans="2:16" ht="12.75" customHeight="1" x14ac:dyDescent="0.2"/>
    <row r="15" spans="2:16" ht="12.75" customHeight="1" x14ac:dyDescent="0.2">
      <c r="B15" s="405" t="s">
        <v>242</v>
      </c>
    </row>
    <row r="16" spans="2:16" ht="12.75" customHeight="1" x14ac:dyDescent="0.2"/>
    <row r="17" spans="2:16" ht="12.75" customHeight="1" x14ac:dyDescent="0.2">
      <c r="B17" s="376" t="s">
        <v>113</v>
      </c>
      <c r="D17" s="592">
        <v>183734282</v>
      </c>
      <c r="G17" s="593">
        <v>163236234</v>
      </c>
      <c r="J17" s="592">
        <v>182562082</v>
      </c>
      <c r="M17" s="592">
        <v>159420916</v>
      </c>
      <c r="P17" s="592">
        <v>169270681</v>
      </c>
    </row>
    <row r="18" spans="2:16" ht="12.75" customHeight="1" x14ac:dyDescent="0.2">
      <c r="B18" s="376" t="s">
        <v>114</v>
      </c>
      <c r="C18" s="594"/>
      <c r="D18" s="592">
        <v>12068337</v>
      </c>
      <c r="E18" s="594"/>
      <c r="F18" s="594"/>
      <c r="G18" s="593">
        <v>17887885</v>
      </c>
      <c r="H18" s="594"/>
      <c r="I18" s="594"/>
      <c r="J18" s="592">
        <v>12524552</v>
      </c>
      <c r="K18" s="594"/>
      <c r="L18" s="594"/>
      <c r="M18" s="592">
        <v>18261979</v>
      </c>
      <c r="N18" s="594"/>
      <c r="O18" s="594"/>
      <c r="P18" s="592">
        <v>17788368</v>
      </c>
    </row>
    <row r="19" spans="2:16" ht="12.75" customHeight="1" x14ac:dyDescent="0.2">
      <c r="B19" s="376" t="s">
        <v>115</v>
      </c>
      <c r="C19" s="594"/>
      <c r="D19" s="595">
        <v>0</v>
      </c>
      <c r="E19" s="594"/>
      <c r="F19" s="594"/>
      <c r="G19" s="596">
        <v>0</v>
      </c>
      <c r="H19" s="594"/>
      <c r="I19" s="594"/>
      <c r="J19" s="595">
        <v>0</v>
      </c>
      <c r="K19" s="594"/>
      <c r="L19" s="594"/>
      <c r="M19" s="595">
        <v>0</v>
      </c>
      <c r="N19" s="594"/>
      <c r="O19" s="594"/>
      <c r="P19" s="595">
        <v>0</v>
      </c>
    </row>
    <row r="20" spans="2:16" ht="12.75" customHeight="1" x14ac:dyDescent="0.2">
      <c r="B20" s="376" t="s">
        <v>168</v>
      </c>
      <c r="C20" s="597"/>
      <c r="D20" s="598">
        <v>1672315</v>
      </c>
      <c r="E20" s="594"/>
      <c r="F20" s="597"/>
      <c r="G20" s="558">
        <v>3238115</v>
      </c>
      <c r="H20" s="594"/>
      <c r="I20" s="574"/>
      <c r="J20" s="599">
        <v>1781445</v>
      </c>
      <c r="K20" s="594"/>
      <c r="L20" s="574"/>
      <c r="M20" s="599">
        <v>3284420</v>
      </c>
      <c r="N20" s="594"/>
      <c r="O20" s="597"/>
      <c r="P20" s="599">
        <v>3431739</v>
      </c>
    </row>
    <row r="21" spans="2:16" ht="12.75" customHeight="1" thickBot="1" x14ac:dyDescent="0.25">
      <c r="B21" s="376" t="s">
        <v>116</v>
      </c>
      <c r="C21" s="600"/>
      <c r="D21" s="601">
        <v>197474934</v>
      </c>
      <c r="F21" s="600"/>
      <c r="G21" s="601">
        <v>184362234</v>
      </c>
      <c r="I21" s="600"/>
      <c r="J21" s="601">
        <v>196868079</v>
      </c>
      <c r="L21" s="600"/>
      <c r="M21" s="601">
        <v>180967315</v>
      </c>
      <c r="O21" s="600"/>
      <c r="P21" s="601">
        <v>190490788</v>
      </c>
    </row>
    <row r="22" spans="2:16" ht="12.75" customHeight="1" x14ac:dyDescent="0.2"/>
    <row r="23" spans="2:16" ht="12.75" customHeight="1" x14ac:dyDescent="0.2"/>
    <row r="24" spans="2:16" ht="12.75" customHeight="1" x14ac:dyDescent="0.2">
      <c r="B24" s="405"/>
    </row>
    <row r="25" spans="2:16" s="405" customFormat="1" ht="13.5" thickBot="1" x14ac:dyDescent="0.25">
      <c r="B25" s="405" t="s">
        <v>396</v>
      </c>
      <c r="C25" s="602" t="s">
        <v>1</v>
      </c>
      <c r="D25" s="374">
        <v>0.24</v>
      </c>
      <c r="E25" s="587"/>
      <c r="F25" s="602" t="s">
        <v>1</v>
      </c>
      <c r="G25" s="374">
        <v>0.34</v>
      </c>
      <c r="H25" s="587"/>
      <c r="I25" s="602" t="s">
        <v>1</v>
      </c>
      <c r="J25" s="374">
        <v>0.56999999999999995</v>
      </c>
      <c r="K25" s="587"/>
      <c r="L25" s="602" t="s">
        <v>1</v>
      </c>
      <c r="M25" s="374">
        <v>0.84</v>
      </c>
      <c r="N25" s="587"/>
      <c r="O25" s="602" t="s">
        <v>1</v>
      </c>
      <c r="P25" s="374">
        <v>1.31</v>
      </c>
    </row>
    <row r="26" spans="2:16" ht="12.75" customHeight="1" x14ac:dyDescent="0.2"/>
    <row r="27" spans="2:16" s="405" customFormat="1" ht="12.75" customHeight="1" thickBot="1" x14ac:dyDescent="0.25">
      <c r="B27" s="405" t="s">
        <v>397</v>
      </c>
      <c r="C27" s="602" t="s">
        <v>1</v>
      </c>
      <c r="D27" s="374">
        <v>0.23</v>
      </c>
      <c r="E27" s="587"/>
      <c r="F27" s="602" t="s">
        <v>1</v>
      </c>
      <c r="G27" s="374">
        <v>0.3</v>
      </c>
      <c r="H27" s="587"/>
      <c r="I27" s="602" t="s">
        <v>1</v>
      </c>
      <c r="J27" s="374">
        <v>0.53</v>
      </c>
      <c r="K27" s="587"/>
      <c r="L27" s="602" t="s">
        <v>1</v>
      </c>
      <c r="M27" s="374">
        <v>0.74</v>
      </c>
      <c r="N27" s="587"/>
      <c r="O27" s="602" t="s">
        <v>1</v>
      </c>
      <c r="P27" s="374">
        <v>1.17</v>
      </c>
    </row>
    <row r="28" spans="2:16" ht="12.75" customHeight="1" x14ac:dyDescent="0.2">
      <c r="C28" s="591"/>
      <c r="D28" s="574"/>
      <c r="E28" s="591"/>
      <c r="F28" s="591"/>
      <c r="G28" s="574"/>
      <c r="H28" s="591"/>
      <c r="I28" s="591"/>
      <c r="J28" s="574"/>
      <c r="K28" s="591"/>
      <c r="L28" s="591"/>
      <c r="M28" s="574"/>
      <c r="N28" s="591"/>
      <c r="O28" s="591"/>
      <c r="P28" s="574"/>
    </row>
    <row r="29" spans="2:16" s="405" customFormat="1" ht="12.75" customHeight="1" thickBot="1" x14ac:dyDescent="0.25">
      <c r="B29" s="405" t="s">
        <v>398</v>
      </c>
      <c r="C29" s="602" t="s">
        <v>1</v>
      </c>
      <c r="D29" s="374">
        <v>0.22</v>
      </c>
      <c r="E29" s="587"/>
      <c r="F29" s="602" t="s">
        <v>1</v>
      </c>
      <c r="G29" s="374">
        <v>0.28999999999999998</v>
      </c>
      <c r="H29" s="587"/>
      <c r="I29" s="602" t="s">
        <v>1</v>
      </c>
      <c r="J29" s="374">
        <v>0.54</v>
      </c>
      <c r="K29" s="587"/>
      <c r="L29" s="602" t="s">
        <v>1</v>
      </c>
      <c r="M29" s="374">
        <v>0.67</v>
      </c>
      <c r="N29" s="587"/>
      <c r="O29" s="602" t="s">
        <v>1</v>
      </c>
      <c r="P29" s="374">
        <v>0.97</v>
      </c>
    </row>
    <row r="30" spans="2:16" ht="12.75" customHeight="1" x14ac:dyDescent="0.2">
      <c r="C30" s="376"/>
      <c r="E30" s="376"/>
      <c r="F30" s="376"/>
      <c r="H30" s="376"/>
      <c r="I30" s="376"/>
      <c r="K30" s="376"/>
      <c r="L30" s="376"/>
      <c r="N30" s="376"/>
      <c r="O30" s="376"/>
    </row>
  </sheetData>
  <mergeCells count="2">
    <mergeCell ref="B1:P1"/>
    <mergeCell ref="B2:P2"/>
  </mergeCells>
  <pageMargins left="0.75" right="0.75" top="0.61" bottom="1" header="0.5" footer="0.5"/>
  <pageSetup scale="72" orientation="landscape" horizontalDpi="1200" verticalDpi="1200" r:id="rId1"/>
  <headerFooter alignWithMargins="0">
    <oddHeader>&amp;R&amp;G</oddHeader>
    <oddFooter>&amp;C&amp;11PAGE 22</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8"/>
  <sheetViews>
    <sheetView zoomScale="90" zoomScaleNormal="90" zoomScaleSheetLayoutView="90" workbookViewId="0">
      <selection activeCell="A72" sqref="A72"/>
    </sheetView>
  </sheetViews>
  <sheetFormatPr defaultRowHeight="12.75" x14ac:dyDescent="0.2"/>
  <cols>
    <col min="1" max="1" width="4.140625" style="9" customWidth="1"/>
    <col min="2" max="2" width="72"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9" width="2.42578125" style="9" customWidth="1"/>
    <col min="10" max="10" width="16.42578125" style="9" customWidth="1"/>
    <col min="11" max="11" width="2.5703125" style="9" customWidth="1"/>
    <col min="12" max="12" width="2.42578125" style="9" customWidth="1"/>
    <col min="13" max="13" width="16.42578125" style="9" customWidth="1"/>
    <col min="14" max="14" width="2.5703125" style="9" customWidth="1"/>
    <col min="15" max="15" width="2.28515625" style="9" customWidth="1"/>
    <col min="16" max="16" width="16.28515625" style="9" customWidth="1"/>
    <col min="17" max="16384" width="9.140625" style="9"/>
  </cols>
  <sheetData>
    <row r="1" spans="1:16" ht="15.75" x14ac:dyDescent="0.25">
      <c r="B1" s="1086" t="s">
        <v>338</v>
      </c>
      <c r="C1" s="1086"/>
      <c r="D1" s="1086"/>
      <c r="E1" s="1086"/>
      <c r="F1" s="1086"/>
      <c r="G1" s="1086"/>
      <c r="H1" s="1086"/>
      <c r="I1" s="1086"/>
      <c r="J1" s="1086"/>
      <c r="K1" s="1086"/>
      <c r="L1" s="1086"/>
      <c r="M1" s="1086"/>
      <c r="N1" s="1086"/>
      <c r="O1" s="1086"/>
      <c r="P1" s="1086"/>
    </row>
    <row r="2" spans="1:16" ht="15.75" x14ac:dyDescent="0.25">
      <c r="B2" s="1086" t="s">
        <v>127</v>
      </c>
      <c r="C2" s="1086"/>
      <c r="D2" s="1086"/>
      <c r="E2" s="1086"/>
      <c r="F2" s="1086"/>
      <c r="G2" s="1086"/>
      <c r="H2" s="1086"/>
      <c r="I2" s="1086"/>
      <c r="J2" s="1086"/>
      <c r="K2" s="1086"/>
      <c r="L2" s="1086"/>
      <c r="M2" s="1086"/>
      <c r="N2" s="1086"/>
      <c r="O2" s="1086"/>
      <c r="P2" s="1086"/>
    </row>
    <row r="3" spans="1:16" ht="12.75" customHeight="1" x14ac:dyDescent="0.2">
      <c r="A3" s="8"/>
    </row>
    <row r="4" spans="1:16" ht="12.75" customHeight="1" x14ac:dyDescent="0.2">
      <c r="A4" s="8"/>
    </row>
    <row r="5" spans="1:16" ht="12.75" customHeight="1" x14ac:dyDescent="0.25">
      <c r="B5" s="164"/>
      <c r="C5" s="164"/>
      <c r="D5" s="164"/>
      <c r="E5" s="164"/>
      <c r="F5" s="164"/>
      <c r="G5" s="164"/>
      <c r="H5" s="164"/>
      <c r="I5" s="164"/>
      <c r="J5" s="164"/>
      <c r="K5" s="164"/>
      <c r="L5" s="164"/>
      <c r="M5" s="164"/>
      <c r="N5" s="164"/>
      <c r="O5" s="164"/>
      <c r="P5" s="164"/>
    </row>
    <row r="6" spans="1:16" ht="12.75" customHeight="1" x14ac:dyDescent="0.2">
      <c r="B6" s="779"/>
      <c r="C6" s="779"/>
      <c r="D6" s="779"/>
      <c r="E6" s="779"/>
      <c r="F6" s="779"/>
      <c r="G6" s="779"/>
      <c r="H6" s="779"/>
      <c r="I6" s="779"/>
      <c r="J6" s="779"/>
      <c r="K6" s="779"/>
      <c r="L6" s="779"/>
      <c r="M6" s="779"/>
      <c r="N6" s="779"/>
      <c r="O6" s="779"/>
      <c r="P6" s="779"/>
    </row>
    <row r="7" spans="1:16" x14ac:dyDescent="0.2">
      <c r="C7" s="741"/>
      <c r="D7" s="555" t="s">
        <v>531</v>
      </c>
      <c r="F7" s="813"/>
      <c r="G7" s="555" t="s">
        <v>486</v>
      </c>
      <c r="I7" s="1048"/>
      <c r="J7" s="555" t="s">
        <v>410</v>
      </c>
      <c r="L7" s="1048"/>
      <c r="M7" s="555" t="s">
        <v>389</v>
      </c>
      <c r="O7" s="1048"/>
      <c r="P7" s="555" t="s">
        <v>387</v>
      </c>
    </row>
    <row r="8" spans="1:16" ht="14.1" customHeight="1" x14ac:dyDescent="0.2">
      <c r="B8" s="9" t="s">
        <v>117</v>
      </c>
      <c r="C8" s="10"/>
      <c r="D8" s="38"/>
      <c r="F8" s="10"/>
      <c r="G8" s="38"/>
      <c r="I8" s="10"/>
      <c r="J8" s="38"/>
      <c r="L8" s="10"/>
      <c r="M8" s="38"/>
      <c r="O8" s="10"/>
      <c r="P8" s="38"/>
    </row>
    <row r="9" spans="1:16" ht="14.1" customHeight="1" x14ac:dyDescent="0.2">
      <c r="C9" s="10"/>
      <c r="D9" s="38"/>
      <c r="F9" s="10"/>
      <c r="G9" s="38"/>
      <c r="I9" s="10"/>
      <c r="J9" s="38"/>
      <c r="L9" s="10"/>
      <c r="M9" s="38"/>
      <c r="O9" s="10"/>
      <c r="P9" s="38"/>
    </row>
    <row r="10" spans="1:16" ht="14.1" customHeight="1" x14ac:dyDescent="0.2">
      <c r="B10" s="9" t="s">
        <v>390</v>
      </c>
      <c r="C10" s="13" t="s">
        <v>1</v>
      </c>
      <c r="D10" s="32">
        <v>1504.3</v>
      </c>
      <c r="F10" s="13" t="s">
        <v>1</v>
      </c>
      <c r="G10" s="32">
        <v>1458.5</v>
      </c>
      <c r="I10" s="13" t="s">
        <v>1</v>
      </c>
      <c r="J10" s="32">
        <v>1459.7</v>
      </c>
      <c r="L10" s="13" t="s">
        <v>1</v>
      </c>
      <c r="M10" s="32">
        <v>1489.4</v>
      </c>
      <c r="O10" s="13" t="s">
        <v>1</v>
      </c>
      <c r="P10" s="32">
        <v>1266.3</v>
      </c>
    </row>
    <row r="11" spans="1:16" ht="14.1" customHeight="1" x14ac:dyDescent="0.2">
      <c r="B11" s="9" t="s">
        <v>250</v>
      </c>
      <c r="C11" s="10"/>
      <c r="D11" s="32">
        <v>108.3</v>
      </c>
      <c r="F11" s="10"/>
      <c r="G11" s="32">
        <v>140.30000000000001</v>
      </c>
      <c r="I11" s="10"/>
      <c r="J11" s="32">
        <v>141.9</v>
      </c>
      <c r="L11" s="10"/>
      <c r="M11" s="32">
        <v>143.19999999999999</v>
      </c>
      <c r="O11" s="10"/>
      <c r="P11" s="32">
        <v>144.69999999999999</v>
      </c>
    </row>
    <row r="12" spans="1:16" ht="14.1" customHeight="1" x14ac:dyDescent="0.2">
      <c r="C12" s="10"/>
      <c r="D12" s="32"/>
      <c r="F12" s="10"/>
      <c r="G12" s="32"/>
      <c r="I12" s="10"/>
      <c r="J12" s="32"/>
      <c r="L12" s="10"/>
      <c r="M12" s="32"/>
      <c r="O12" s="10"/>
      <c r="P12" s="32"/>
    </row>
    <row r="13" spans="1:16" ht="14.1" customHeight="1" thickBot="1" x14ac:dyDescent="0.25">
      <c r="B13" s="9" t="s">
        <v>118</v>
      </c>
      <c r="C13" s="57" t="s">
        <v>1</v>
      </c>
      <c r="D13" s="56">
        <v>1612.6</v>
      </c>
      <c r="F13" s="57" t="s">
        <v>1</v>
      </c>
      <c r="G13" s="56">
        <v>1598.8</v>
      </c>
      <c r="I13" s="57" t="s">
        <v>1</v>
      </c>
      <c r="J13" s="56">
        <v>1601.6</v>
      </c>
      <c r="L13" s="57" t="s">
        <v>1</v>
      </c>
      <c r="M13" s="56">
        <v>1632.6</v>
      </c>
      <c r="O13" s="57" t="s">
        <v>1</v>
      </c>
      <c r="P13" s="56">
        <v>1411</v>
      </c>
    </row>
    <row r="14" spans="1:16" ht="14.1" customHeight="1" x14ac:dyDescent="0.2">
      <c r="C14" s="10"/>
      <c r="D14" s="32"/>
      <c r="F14" s="10"/>
      <c r="G14" s="32"/>
      <c r="I14" s="10"/>
      <c r="J14" s="32"/>
      <c r="L14" s="10"/>
      <c r="M14" s="32"/>
      <c r="O14" s="10"/>
      <c r="P14" s="32"/>
    </row>
    <row r="15" spans="1:16" ht="14.1" customHeight="1" x14ac:dyDescent="0.2">
      <c r="B15" s="487" t="s">
        <v>518</v>
      </c>
      <c r="C15" s="10"/>
      <c r="D15" s="32">
        <v>157.80000000000001</v>
      </c>
      <c r="F15" s="10"/>
      <c r="G15" s="32">
        <v>164.8</v>
      </c>
      <c r="I15" s="10"/>
      <c r="J15" s="32">
        <v>177.2</v>
      </c>
      <c r="L15" s="10"/>
      <c r="M15" s="32">
        <v>0</v>
      </c>
      <c r="O15" s="10"/>
      <c r="P15" s="32">
        <v>0</v>
      </c>
    </row>
    <row r="16" spans="1:16" ht="14.1" customHeight="1" x14ac:dyDescent="0.2">
      <c r="C16" s="10"/>
      <c r="D16" s="32"/>
      <c r="F16" s="10"/>
      <c r="G16" s="32"/>
      <c r="I16" s="10"/>
      <c r="J16" s="32"/>
      <c r="L16" s="10"/>
      <c r="M16" s="32"/>
      <c r="O16" s="10"/>
      <c r="P16" s="32"/>
    </row>
    <row r="17" spans="2:16" ht="14.1" customHeight="1" thickBot="1" x14ac:dyDescent="0.25">
      <c r="B17" s="573" t="s">
        <v>505</v>
      </c>
      <c r="C17" s="57" t="s">
        <v>1</v>
      </c>
      <c r="D17" s="56">
        <v>1454.8</v>
      </c>
      <c r="F17" s="57" t="s">
        <v>1</v>
      </c>
      <c r="G17" s="56">
        <v>1434</v>
      </c>
      <c r="I17" s="57" t="s">
        <v>1</v>
      </c>
      <c r="J17" s="56">
        <v>1424.4</v>
      </c>
      <c r="L17" s="57" t="s">
        <v>1</v>
      </c>
      <c r="M17" s="56">
        <v>1632.6</v>
      </c>
      <c r="O17" s="57" t="s">
        <v>1</v>
      </c>
      <c r="P17" s="56">
        <v>1411</v>
      </c>
    </row>
    <row r="18" spans="2:16" ht="14.1" customHeight="1" x14ac:dyDescent="0.2">
      <c r="C18" s="10"/>
      <c r="D18" s="32"/>
      <c r="F18" s="10"/>
      <c r="G18" s="32"/>
      <c r="I18" s="10"/>
      <c r="J18" s="32"/>
      <c r="L18" s="10"/>
      <c r="M18" s="32"/>
      <c r="O18" s="10"/>
      <c r="P18" s="32"/>
    </row>
    <row r="19" spans="2:16" ht="14.1" customHeight="1" x14ac:dyDescent="0.2">
      <c r="B19" s="9" t="s">
        <v>119</v>
      </c>
      <c r="C19" s="10"/>
      <c r="D19" s="32"/>
      <c r="F19" s="10"/>
      <c r="G19" s="32"/>
      <c r="I19" s="10"/>
      <c r="J19" s="32"/>
      <c r="L19" s="10"/>
      <c r="M19" s="32"/>
      <c r="O19" s="10"/>
      <c r="P19" s="32"/>
    </row>
    <row r="20" spans="2:16" ht="14.1" customHeight="1" x14ac:dyDescent="0.2">
      <c r="C20" s="10"/>
      <c r="D20" s="32"/>
      <c r="F20" s="10"/>
      <c r="G20" s="32"/>
      <c r="I20" s="10"/>
      <c r="J20" s="32"/>
      <c r="L20" s="10"/>
      <c r="M20" s="32"/>
      <c r="O20" s="10"/>
      <c r="P20" s="32"/>
    </row>
    <row r="21" spans="2:16" ht="14.1" customHeight="1" x14ac:dyDescent="0.2">
      <c r="B21" s="9" t="s">
        <v>151</v>
      </c>
      <c r="C21" s="13"/>
      <c r="D21" s="144">
        <v>186756533</v>
      </c>
      <c r="F21" s="13"/>
      <c r="G21" s="144">
        <v>181771038</v>
      </c>
      <c r="I21" s="13"/>
      <c r="J21" s="144">
        <v>181026145</v>
      </c>
      <c r="L21" s="13"/>
      <c r="M21" s="144">
        <v>180581212</v>
      </c>
      <c r="O21" s="13"/>
      <c r="P21" s="144">
        <v>163236234</v>
      </c>
    </row>
    <row r="22" spans="2:16" ht="14.1" customHeight="1" x14ac:dyDescent="0.2">
      <c r="B22" s="9" t="s">
        <v>260</v>
      </c>
      <c r="C22" s="556"/>
      <c r="D22" s="144">
        <v>21768088</v>
      </c>
      <c r="F22" s="556"/>
      <c r="G22" s="144">
        <v>28793021</v>
      </c>
      <c r="I22" s="556"/>
      <c r="J22" s="144">
        <v>29116692</v>
      </c>
      <c r="L22" s="556"/>
      <c r="M22" s="144">
        <v>29365827</v>
      </c>
      <c r="O22" s="556"/>
      <c r="P22" s="144">
        <v>29671477</v>
      </c>
    </row>
    <row r="23" spans="2:16" ht="14.1" customHeight="1" x14ac:dyDescent="0.2">
      <c r="B23" s="9" t="s">
        <v>261</v>
      </c>
      <c r="C23" s="10"/>
      <c r="D23" s="144">
        <v>0</v>
      </c>
      <c r="F23" s="10"/>
      <c r="G23" s="144">
        <v>0</v>
      </c>
      <c r="I23" s="10"/>
      <c r="J23" s="144">
        <v>0</v>
      </c>
      <c r="L23" s="10"/>
      <c r="M23" s="144">
        <v>0</v>
      </c>
      <c r="O23" s="10"/>
      <c r="P23" s="144">
        <v>0</v>
      </c>
    </row>
    <row r="24" spans="2:16" ht="14.1" customHeight="1" x14ac:dyDescent="0.2">
      <c r="B24" s="9" t="s">
        <v>262</v>
      </c>
      <c r="C24" s="10"/>
      <c r="D24" s="144">
        <v>1677037</v>
      </c>
      <c r="F24" s="10"/>
      <c r="G24" s="144">
        <v>2900651</v>
      </c>
      <c r="I24" s="10"/>
      <c r="J24" s="144">
        <v>3489304</v>
      </c>
      <c r="L24" s="10"/>
      <c r="M24" s="144">
        <v>3121321</v>
      </c>
      <c r="O24" s="10"/>
      <c r="P24" s="144">
        <v>3212525</v>
      </c>
    </row>
    <row r="25" spans="2:16" ht="14.1" customHeight="1" thickBot="1" x14ac:dyDescent="0.25">
      <c r="B25" s="353" t="s">
        <v>286</v>
      </c>
      <c r="C25" s="57"/>
      <c r="D25" s="145">
        <v>210201658</v>
      </c>
      <c r="E25" s="573"/>
      <c r="F25" s="57"/>
      <c r="G25" s="145">
        <v>213464710</v>
      </c>
      <c r="H25" s="573"/>
      <c r="I25" s="57"/>
      <c r="J25" s="145">
        <v>213632141</v>
      </c>
      <c r="K25" s="573"/>
      <c r="L25" s="57"/>
      <c r="M25" s="145">
        <v>213068360</v>
      </c>
      <c r="N25" s="573"/>
      <c r="O25" s="57"/>
      <c r="P25" s="145">
        <v>196120236</v>
      </c>
    </row>
    <row r="26" spans="2:16" ht="14.1" customHeight="1" x14ac:dyDescent="0.2">
      <c r="C26" s="10"/>
      <c r="D26" s="144"/>
      <c r="F26" s="10"/>
      <c r="G26" s="144"/>
      <c r="I26" s="10"/>
      <c r="J26" s="144"/>
      <c r="L26" s="10"/>
      <c r="M26" s="144"/>
      <c r="O26" s="10"/>
      <c r="P26" s="144"/>
    </row>
    <row r="27" spans="2:16" ht="14.1" customHeight="1" x14ac:dyDescent="0.2">
      <c r="C27" s="10"/>
      <c r="D27" s="138"/>
      <c r="F27" s="10"/>
      <c r="G27" s="138"/>
      <c r="I27" s="10"/>
      <c r="J27" s="138"/>
      <c r="L27" s="10"/>
      <c r="M27" s="138"/>
      <c r="O27" s="10"/>
      <c r="P27" s="138"/>
    </row>
    <row r="28" spans="2:16" s="11" customFormat="1" ht="14.1" customHeight="1" thickBot="1" x14ac:dyDescent="0.25">
      <c r="B28" s="11" t="s">
        <v>401</v>
      </c>
      <c r="C28" s="561" t="s">
        <v>1</v>
      </c>
      <c r="D28" s="375">
        <v>8.0500000000000007</v>
      </c>
      <c r="E28" s="560"/>
      <c r="F28" s="561" t="s">
        <v>1</v>
      </c>
      <c r="G28" s="375">
        <v>8.02</v>
      </c>
      <c r="H28" s="560"/>
      <c r="I28" s="561" t="s">
        <v>1</v>
      </c>
      <c r="J28" s="375">
        <v>8.06</v>
      </c>
      <c r="K28" s="560"/>
      <c r="L28" s="561" t="s">
        <v>1</v>
      </c>
      <c r="M28" s="375">
        <v>8.25</v>
      </c>
      <c r="N28" s="560"/>
      <c r="O28" s="561" t="s">
        <v>1</v>
      </c>
      <c r="P28" s="375">
        <v>7.76</v>
      </c>
    </row>
    <row r="29" spans="2:16" ht="14.1" customHeight="1" x14ac:dyDescent="0.2">
      <c r="C29" s="10"/>
      <c r="D29" s="146"/>
      <c r="F29" s="10"/>
      <c r="G29" s="146"/>
      <c r="I29" s="10"/>
      <c r="J29" s="146"/>
      <c r="L29" s="10"/>
      <c r="M29" s="146"/>
      <c r="O29" s="10"/>
      <c r="P29" s="146"/>
    </row>
    <row r="30" spans="2:16" s="11" customFormat="1" ht="14.1" customHeight="1" thickBot="1" x14ac:dyDescent="0.25">
      <c r="B30" s="11" t="s">
        <v>399</v>
      </c>
      <c r="C30" s="561" t="s">
        <v>1</v>
      </c>
      <c r="D30" s="375">
        <v>7.67</v>
      </c>
      <c r="E30" s="560"/>
      <c r="F30" s="561" t="s">
        <v>1</v>
      </c>
      <c r="G30" s="375">
        <v>7.49</v>
      </c>
      <c r="H30" s="560"/>
      <c r="I30" s="561" t="s">
        <v>1</v>
      </c>
      <c r="J30" s="375">
        <v>7.5</v>
      </c>
      <c r="K30" s="560"/>
      <c r="L30" s="561" t="s">
        <v>1</v>
      </c>
      <c r="M30" s="375">
        <v>7.67</v>
      </c>
      <c r="N30" s="560"/>
      <c r="O30" s="561" t="s">
        <v>1</v>
      </c>
      <c r="P30" s="375">
        <v>7.19</v>
      </c>
    </row>
    <row r="31" spans="2:16" s="560" customFormat="1" ht="14.1" customHeight="1" x14ac:dyDescent="0.2">
      <c r="C31" s="12"/>
      <c r="D31" s="577"/>
      <c r="F31" s="12"/>
      <c r="G31" s="577"/>
      <c r="I31" s="12"/>
      <c r="J31" s="577"/>
      <c r="L31" s="12"/>
      <c r="M31" s="577"/>
      <c r="O31" s="12"/>
      <c r="P31" s="577"/>
    </row>
    <row r="32" spans="2:16" s="560" customFormat="1" ht="14.1" customHeight="1" thickBot="1" x14ac:dyDescent="0.25">
      <c r="B32" s="560" t="s">
        <v>506</v>
      </c>
      <c r="C32" s="561" t="s">
        <v>1</v>
      </c>
      <c r="D32" s="375">
        <v>7.21</v>
      </c>
      <c r="F32" s="561" t="s">
        <v>1</v>
      </c>
      <c r="G32" s="375">
        <v>7.12</v>
      </c>
      <c r="I32" s="561" t="s">
        <v>1</v>
      </c>
      <c r="J32" s="375">
        <v>7.08</v>
      </c>
      <c r="L32" s="561" t="s">
        <v>1</v>
      </c>
      <c r="M32" s="375">
        <v>0</v>
      </c>
      <c r="O32" s="561" t="s">
        <v>1</v>
      </c>
      <c r="P32" s="375">
        <v>0</v>
      </c>
    </row>
    <row r="33" spans="2:16" ht="14.1" customHeight="1" x14ac:dyDescent="0.2">
      <c r="C33" s="10"/>
      <c r="D33" s="146"/>
      <c r="F33" s="10"/>
      <c r="G33" s="146"/>
      <c r="I33" s="10"/>
      <c r="J33" s="146"/>
      <c r="L33" s="10"/>
      <c r="M33" s="146"/>
      <c r="O33" s="10"/>
      <c r="P33" s="146"/>
    </row>
    <row r="34" spans="2:16" s="560" customFormat="1" ht="14.1" customHeight="1" thickBot="1" x14ac:dyDescent="0.25">
      <c r="B34" s="560" t="s">
        <v>507</v>
      </c>
      <c r="C34" s="561" t="s">
        <v>1</v>
      </c>
      <c r="D34" s="375">
        <v>6.92</v>
      </c>
      <c r="F34" s="561" t="s">
        <v>1</v>
      </c>
      <c r="G34" s="375">
        <v>6.72</v>
      </c>
      <c r="I34" s="561" t="s">
        <v>1</v>
      </c>
      <c r="J34" s="375">
        <v>6.67</v>
      </c>
      <c r="L34" s="561" t="s">
        <v>1</v>
      </c>
      <c r="M34" s="375">
        <v>0</v>
      </c>
      <c r="O34" s="561" t="s">
        <v>1</v>
      </c>
      <c r="P34" s="375">
        <v>0</v>
      </c>
    </row>
    <row r="35" spans="2:16" s="560" customFormat="1" ht="14.1" customHeight="1" x14ac:dyDescent="0.2">
      <c r="C35" s="12"/>
      <c r="D35" s="577"/>
      <c r="F35" s="12"/>
      <c r="G35" s="577"/>
      <c r="I35" s="12"/>
      <c r="J35" s="577"/>
      <c r="L35" s="12"/>
      <c r="M35" s="577"/>
      <c r="O35" s="12"/>
      <c r="P35" s="577"/>
    </row>
    <row r="36" spans="2:16" ht="14.1" customHeight="1" x14ac:dyDescent="0.2">
      <c r="C36" s="10"/>
      <c r="D36" s="147"/>
      <c r="F36" s="10"/>
      <c r="G36" s="147"/>
      <c r="I36" s="10"/>
      <c r="J36" s="147"/>
      <c r="L36" s="10"/>
      <c r="M36" s="147"/>
      <c r="O36" s="10"/>
      <c r="P36" s="147"/>
    </row>
    <row r="37" spans="2:16" ht="14.1" customHeight="1" x14ac:dyDescent="0.2">
      <c r="B37" s="9" t="s">
        <v>263</v>
      </c>
      <c r="C37" s="13" t="s">
        <v>1</v>
      </c>
      <c r="D37" s="146">
        <v>0</v>
      </c>
      <c r="F37" s="13" t="s">
        <v>1</v>
      </c>
      <c r="G37" s="146">
        <v>0.3</v>
      </c>
      <c r="I37" s="13" t="s">
        <v>1</v>
      </c>
      <c r="J37" s="146">
        <v>0.45</v>
      </c>
      <c r="L37" s="13" t="s">
        <v>1</v>
      </c>
      <c r="M37" s="146">
        <v>0.05</v>
      </c>
      <c r="O37" s="13" t="s">
        <v>1</v>
      </c>
      <c r="P37" s="146">
        <v>0</v>
      </c>
    </row>
    <row r="38" spans="2:16" ht="14.1" customHeight="1" x14ac:dyDescent="0.2">
      <c r="B38" s="9" t="s">
        <v>264</v>
      </c>
      <c r="C38" s="10"/>
      <c r="D38" s="564">
        <v>2.4E-2</v>
      </c>
      <c r="F38" s="10"/>
      <c r="G38" s="564">
        <v>3.9E-2</v>
      </c>
      <c r="I38" s="10"/>
      <c r="J38" s="564">
        <v>3.6999999999999998E-2</v>
      </c>
      <c r="L38" s="10"/>
      <c r="M38" s="564">
        <v>7.3999999999999996E-2</v>
      </c>
      <c r="O38" s="10"/>
      <c r="P38" s="564">
        <v>0.02</v>
      </c>
    </row>
    <row r="39" spans="2:16" ht="14.1" customHeight="1" x14ac:dyDescent="0.2">
      <c r="B39" s="9" t="s">
        <v>265</v>
      </c>
      <c r="C39" s="10"/>
      <c r="D39" s="564">
        <v>0.186</v>
      </c>
      <c r="F39" s="10"/>
      <c r="G39" s="564">
        <v>0.17899999999999999</v>
      </c>
      <c r="I39" s="10"/>
      <c r="J39" s="564">
        <v>0.189</v>
      </c>
      <c r="L39" s="10"/>
      <c r="M39" s="564">
        <v>0.17899999999999999</v>
      </c>
      <c r="O39" s="10"/>
      <c r="P39" s="564">
        <v>0.16800000000000001</v>
      </c>
    </row>
    <row r="40" spans="2:16" ht="14.1" customHeight="1" x14ac:dyDescent="0.2">
      <c r="B40" s="9" t="s">
        <v>266</v>
      </c>
      <c r="C40" s="10"/>
      <c r="D40" s="564">
        <v>0.19</v>
      </c>
      <c r="F40" s="10"/>
      <c r="G40" s="564">
        <v>0.192</v>
      </c>
      <c r="I40" s="10"/>
      <c r="J40" s="564">
        <v>0.192</v>
      </c>
      <c r="L40" s="10"/>
      <c r="M40" s="564">
        <v>0.193</v>
      </c>
      <c r="O40" s="10"/>
      <c r="P40" s="564">
        <v>0.191</v>
      </c>
    </row>
    <row r="41" spans="2:16" ht="14.1" customHeight="1" x14ac:dyDescent="0.2">
      <c r="B41" s="9" t="s">
        <v>267</v>
      </c>
      <c r="D41" s="564">
        <v>0.17799999999999999</v>
      </c>
      <c r="G41" s="564">
        <v>0.17799999999999999</v>
      </c>
      <c r="J41" s="564">
        <v>0.17899999999999999</v>
      </c>
      <c r="M41" s="564">
        <v>0.17899999999999999</v>
      </c>
      <c r="P41" s="564">
        <v>0.17599999999999999</v>
      </c>
    </row>
    <row r="42" spans="2:16" ht="14.1" customHeight="1" x14ac:dyDescent="0.2">
      <c r="B42" s="9" t="s">
        <v>268</v>
      </c>
      <c r="C42" s="10"/>
      <c r="D42" s="564">
        <v>3.3980000000000001</v>
      </c>
      <c r="F42" s="10"/>
      <c r="G42" s="564">
        <v>3.2509999999999999</v>
      </c>
      <c r="I42" s="10"/>
      <c r="J42" s="564">
        <v>3.08</v>
      </c>
      <c r="L42" s="10"/>
      <c r="M42" s="564">
        <v>2.9209999999999998</v>
      </c>
      <c r="O42" s="10"/>
      <c r="P42" s="564">
        <v>2.7</v>
      </c>
    </row>
    <row r="43" spans="2:16" ht="14.1" customHeight="1" x14ac:dyDescent="0.2">
      <c r="P43" s="38"/>
    </row>
    <row r="44" spans="2:16" ht="14.1" customHeight="1" x14ac:dyDescent="0.2">
      <c r="B44" s="573" t="s">
        <v>503</v>
      </c>
      <c r="D44" s="34">
        <v>0.03</v>
      </c>
      <c r="G44" s="34">
        <v>5.2999999999999999E-2</v>
      </c>
      <c r="J44" s="564" t="s">
        <v>3</v>
      </c>
      <c r="M44" s="564" t="s">
        <v>3</v>
      </c>
      <c r="P44" s="564" t="s">
        <v>3</v>
      </c>
    </row>
    <row r="45" spans="2:16" ht="14.1" customHeight="1" x14ac:dyDescent="0.2"/>
    <row r="46" spans="2:16" ht="14.1" customHeight="1" x14ac:dyDescent="0.2"/>
    <row r="47" spans="2:16" ht="14.1" customHeight="1" x14ac:dyDescent="0.2">
      <c r="B47" s="1205" t="s">
        <v>325</v>
      </c>
      <c r="C47" s="1205"/>
      <c r="D47" s="1205"/>
      <c r="E47" s="1205"/>
      <c r="F47" s="1205"/>
      <c r="G47" s="1205"/>
      <c r="H47" s="1205"/>
      <c r="I47" s="1205"/>
      <c r="J47" s="1205"/>
      <c r="K47" s="1205"/>
      <c r="L47" s="1205"/>
      <c r="M47" s="1205"/>
      <c r="N47" s="1205"/>
      <c r="O47" s="1205"/>
      <c r="P47" s="1205"/>
    </row>
    <row r="48" spans="2:16" ht="13.5" x14ac:dyDescent="0.2">
      <c r="B48" s="1205" t="s">
        <v>269</v>
      </c>
      <c r="C48" s="1205"/>
      <c r="D48" s="1205"/>
      <c r="E48" s="1205"/>
      <c r="F48" s="1205"/>
      <c r="G48" s="1205"/>
      <c r="H48" s="1205"/>
      <c r="I48" s="1205"/>
      <c r="J48" s="1205"/>
      <c r="K48" s="1205"/>
      <c r="L48" s="1205"/>
      <c r="M48" s="1205"/>
      <c r="N48" s="1205"/>
      <c r="O48" s="1205"/>
      <c r="P48" s="1205"/>
    </row>
  </sheetData>
  <mergeCells count="4">
    <mergeCell ref="B47:P47"/>
    <mergeCell ref="B48:P48"/>
    <mergeCell ref="B1:P1"/>
    <mergeCell ref="B2:P2"/>
  </mergeCells>
  <phoneticPr fontId="17" type="noConversion"/>
  <pageMargins left="0.56000000000000005" right="0.63" top="0.61" bottom="0.77" header="0.5" footer="0.5"/>
  <pageSetup scale="71" orientation="landscape" horizontalDpi="1200" verticalDpi="1200" r:id="rId1"/>
  <headerFooter alignWithMargins="0">
    <oddHeader>&amp;R&amp;G</oddHeader>
    <oddFooter>&amp;C&amp;11PAGE 23</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1"/>
  <sheetViews>
    <sheetView zoomScale="90" zoomScaleNormal="90" zoomScaleSheetLayoutView="90" workbookViewId="0">
      <selection activeCell="A67" sqref="A67"/>
    </sheetView>
  </sheetViews>
  <sheetFormatPr defaultRowHeight="12.75" x14ac:dyDescent="0.2"/>
  <cols>
    <col min="1" max="1" width="4.140625" style="9" customWidth="1"/>
    <col min="2" max="2" width="69.42578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9" width="2.28515625" style="9" customWidth="1"/>
    <col min="10" max="10" width="16.5703125" style="9" customWidth="1"/>
    <col min="11" max="11" width="2.42578125" style="9" customWidth="1"/>
    <col min="12" max="12" width="2.28515625" style="9" customWidth="1"/>
    <col min="13" max="13" width="16.5703125" style="9" customWidth="1"/>
    <col min="14" max="14" width="2.42578125" style="9" customWidth="1"/>
    <col min="15" max="15" width="2.140625" style="9" customWidth="1"/>
    <col min="16" max="16" width="16.42578125" style="9" customWidth="1"/>
    <col min="17" max="16384" width="9.140625" style="9"/>
  </cols>
  <sheetData>
    <row r="1" spans="1:16" ht="15.75" x14ac:dyDescent="0.25">
      <c r="B1" s="1086" t="s">
        <v>338</v>
      </c>
      <c r="C1" s="1086"/>
      <c r="D1" s="1086"/>
      <c r="E1" s="1086"/>
      <c r="F1" s="1086"/>
      <c r="G1" s="1086"/>
      <c r="H1" s="1086"/>
      <c r="I1" s="1086"/>
      <c r="J1" s="1086"/>
      <c r="K1" s="1086"/>
      <c r="L1" s="1086"/>
      <c r="M1" s="1086"/>
      <c r="N1" s="1086"/>
      <c r="O1" s="1086"/>
      <c r="P1" s="1086"/>
    </row>
    <row r="2" spans="1:16" ht="15.75" x14ac:dyDescent="0.25">
      <c r="B2" s="1086" t="s">
        <v>182</v>
      </c>
      <c r="C2" s="1086"/>
      <c r="D2" s="1086"/>
      <c r="E2" s="1086"/>
      <c r="F2" s="1086"/>
      <c r="G2" s="1086"/>
      <c r="H2" s="1086"/>
      <c r="I2" s="1086"/>
      <c r="J2" s="1086"/>
      <c r="K2" s="1086"/>
      <c r="L2" s="1086"/>
      <c r="M2" s="1086"/>
      <c r="N2" s="1086"/>
      <c r="O2" s="1086"/>
      <c r="P2" s="1086"/>
    </row>
    <row r="3" spans="1:16" ht="12.75" customHeight="1" x14ac:dyDescent="0.2">
      <c r="A3" s="8"/>
    </row>
    <row r="4" spans="1:16" ht="12.75" customHeight="1" x14ac:dyDescent="0.2">
      <c r="A4" s="8"/>
    </row>
    <row r="5" spans="1:16" ht="12.75" customHeight="1" x14ac:dyDescent="0.25">
      <c r="B5" s="164"/>
      <c r="C5" s="164"/>
      <c r="D5" s="164"/>
      <c r="E5" s="164"/>
      <c r="F5" s="164"/>
      <c r="G5" s="164"/>
      <c r="H5" s="164"/>
      <c r="I5" s="164"/>
      <c r="J5" s="164"/>
      <c r="K5" s="164"/>
      <c r="L5" s="164"/>
      <c r="M5" s="164"/>
      <c r="N5" s="164"/>
      <c r="O5" s="164"/>
      <c r="P5" s="164"/>
    </row>
    <row r="6" spans="1:16" ht="12.75" customHeight="1" x14ac:dyDescent="0.2">
      <c r="B6" s="779"/>
      <c r="C6" s="779"/>
      <c r="D6" s="779"/>
      <c r="E6" s="779"/>
      <c r="F6" s="779"/>
      <c r="G6" s="779"/>
      <c r="H6" s="779"/>
      <c r="I6" s="779"/>
      <c r="J6" s="779"/>
      <c r="K6" s="779"/>
      <c r="L6" s="779"/>
      <c r="M6" s="779"/>
      <c r="N6" s="779"/>
      <c r="O6" s="779"/>
      <c r="P6" s="779"/>
    </row>
    <row r="7" spans="1:16" x14ac:dyDescent="0.2">
      <c r="C7" s="741"/>
      <c r="D7" s="555" t="s">
        <v>531</v>
      </c>
      <c r="F7" s="813"/>
      <c r="G7" s="555" t="s">
        <v>486</v>
      </c>
      <c r="I7" s="1048"/>
      <c r="J7" s="555" t="s">
        <v>410</v>
      </c>
      <c r="L7" s="1048"/>
      <c r="M7" s="555" t="s">
        <v>389</v>
      </c>
      <c r="O7" s="1048"/>
      <c r="P7" s="555" t="s">
        <v>387</v>
      </c>
    </row>
    <row r="8" spans="1:16" x14ac:dyDescent="0.2">
      <c r="C8" s="740"/>
      <c r="D8" s="441"/>
      <c r="F8" s="812"/>
      <c r="G8" s="441"/>
      <c r="I8" s="1047"/>
      <c r="J8" s="441"/>
      <c r="L8" s="1047"/>
      <c r="M8" s="441"/>
      <c r="O8" s="1047"/>
      <c r="P8" s="441"/>
    </row>
    <row r="9" spans="1:16" ht="12.75" customHeight="1" x14ac:dyDescent="0.2">
      <c r="C9" s="10"/>
      <c r="D9" s="138"/>
      <c r="F9" s="10"/>
      <c r="G9" s="138"/>
      <c r="I9" s="10"/>
      <c r="J9" s="138"/>
      <c r="L9" s="10"/>
      <c r="M9" s="138"/>
      <c r="O9" s="10"/>
      <c r="P9" s="138"/>
    </row>
    <row r="10" spans="1:16" ht="14.1" customHeight="1" x14ac:dyDescent="0.2">
      <c r="B10" s="573" t="s">
        <v>390</v>
      </c>
      <c r="C10" s="13" t="s">
        <v>1</v>
      </c>
      <c r="D10" s="138">
        <v>1504.3</v>
      </c>
      <c r="F10" s="13" t="s">
        <v>1</v>
      </c>
      <c r="G10" s="138">
        <v>1458.5</v>
      </c>
      <c r="I10" s="13" t="s">
        <v>1</v>
      </c>
      <c r="J10" s="138">
        <v>1459.7</v>
      </c>
      <c r="L10" s="13" t="s">
        <v>1</v>
      </c>
      <c r="M10" s="138">
        <v>1489.4</v>
      </c>
      <c r="O10" s="13" t="s">
        <v>1</v>
      </c>
      <c r="P10" s="138">
        <v>1266.3</v>
      </c>
    </row>
    <row r="11" spans="1:16" ht="14.1" customHeight="1" x14ac:dyDescent="0.2">
      <c r="C11" s="13"/>
      <c r="D11" s="138"/>
      <c r="F11" s="13"/>
      <c r="G11" s="138"/>
      <c r="I11" s="13"/>
      <c r="J11" s="138"/>
      <c r="L11" s="13"/>
      <c r="M11" s="138"/>
      <c r="O11" s="13"/>
      <c r="P11" s="138"/>
    </row>
    <row r="12" spans="1:16" ht="14.1" customHeight="1" x14ac:dyDescent="0.2">
      <c r="B12" s="487" t="s">
        <v>518</v>
      </c>
      <c r="C12" s="13" t="s">
        <v>1</v>
      </c>
      <c r="D12" s="32">
        <v>157.80000000000001</v>
      </c>
      <c r="E12" s="32"/>
      <c r="F12" s="13" t="s">
        <v>1</v>
      </c>
      <c r="G12" s="32">
        <v>164.8</v>
      </c>
      <c r="H12" s="32"/>
      <c r="I12" s="13" t="s">
        <v>1</v>
      </c>
      <c r="J12" s="32">
        <v>177.2</v>
      </c>
      <c r="L12" s="13"/>
      <c r="M12" s="138">
        <v>0</v>
      </c>
      <c r="O12" s="13"/>
      <c r="P12" s="138">
        <v>0</v>
      </c>
    </row>
    <row r="13" spans="1:16" ht="14.1" customHeight="1" x14ac:dyDescent="0.2">
      <c r="C13" s="13"/>
      <c r="D13" s="138"/>
      <c r="F13" s="13"/>
      <c r="G13" s="138"/>
      <c r="I13" s="13"/>
      <c r="J13" s="138"/>
      <c r="L13" s="13"/>
      <c r="M13" s="138"/>
      <c r="O13" s="13"/>
      <c r="P13" s="138"/>
    </row>
    <row r="14" spans="1:16" ht="14.1" customHeight="1" thickBot="1" x14ac:dyDescent="0.25">
      <c r="B14" s="573" t="s">
        <v>509</v>
      </c>
      <c r="C14" s="57" t="s">
        <v>1</v>
      </c>
      <c r="D14" s="56">
        <v>1346.5</v>
      </c>
      <c r="F14" s="57" t="s">
        <v>1</v>
      </c>
      <c r="G14" s="56">
        <v>1293.7</v>
      </c>
      <c r="I14" s="57" t="s">
        <v>1</v>
      </c>
      <c r="J14" s="56">
        <v>1282.5</v>
      </c>
      <c r="L14" s="57" t="s">
        <v>1</v>
      </c>
      <c r="M14" s="56">
        <v>1489.4</v>
      </c>
      <c r="O14" s="57" t="s">
        <v>1</v>
      </c>
      <c r="P14" s="56">
        <v>1266.3</v>
      </c>
    </row>
    <row r="15" spans="1:16" ht="14.1" customHeight="1" x14ac:dyDescent="0.2">
      <c r="C15" s="13"/>
      <c r="D15" s="138"/>
      <c r="F15" s="13"/>
      <c r="G15" s="138"/>
      <c r="I15" s="13"/>
      <c r="J15" s="138"/>
      <c r="L15" s="13"/>
      <c r="M15" s="138"/>
      <c r="O15" s="13"/>
      <c r="P15" s="138"/>
    </row>
    <row r="16" spans="1:16" ht="14.1" customHeight="1" x14ac:dyDescent="0.2">
      <c r="B16" s="9" t="s">
        <v>252</v>
      </c>
      <c r="C16" s="10" t="s">
        <v>1</v>
      </c>
      <c r="D16" s="327">
        <v>4.9800000000000004</v>
      </c>
      <c r="F16" s="10" t="s">
        <v>1</v>
      </c>
      <c r="G16" s="327">
        <v>4.87</v>
      </c>
      <c r="I16" s="10" t="s">
        <v>1</v>
      </c>
      <c r="J16" s="327">
        <v>4.87</v>
      </c>
      <c r="L16" s="10" t="s">
        <v>1</v>
      </c>
      <c r="M16" s="327">
        <v>4.88</v>
      </c>
      <c r="O16" s="10" t="s">
        <v>1</v>
      </c>
      <c r="P16" s="327">
        <v>4.88</v>
      </c>
    </row>
    <row r="17" spans="2:16" ht="14.1" customHeight="1" x14ac:dyDescent="0.2">
      <c r="C17" s="10"/>
      <c r="D17" s="32"/>
      <c r="F17" s="10"/>
      <c r="G17" s="32"/>
      <c r="I17" s="10"/>
      <c r="J17" s="32"/>
      <c r="L17" s="10"/>
      <c r="M17" s="32"/>
      <c r="O17" s="10"/>
      <c r="P17" s="32"/>
    </row>
    <row r="18" spans="2:16" ht="14.1" customHeight="1" x14ac:dyDescent="0.2">
      <c r="B18" s="9" t="s">
        <v>119</v>
      </c>
      <c r="C18" s="10"/>
      <c r="D18" s="32"/>
      <c r="F18" s="10"/>
      <c r="G18" s="32"/>
      <c r="I18" s="10"/>
      <c r="J18" s="32"/>
      <c r="L18" s="10"/>
      <c r="M18" s="32"/>
      <c r="O18" s="10"/>
      <c r="P18" s="32"/>
    </row>
    <row r="19" spans="2:16" ht="14.1" customHeight="1" x14ac:dyDescent="0.2">
      <c r="C19" s="10"/>
      <c r="D19" s="32"/>
      <c r="F19" s="10"/>
      <c r="G19" s="32"/>
      <c r="I19" s="10"/>
      <c r="J19" s="32"/>
      <c r="L19" s="10"/>
      <c r="M19" s="32"/>
      <c r="O19" s="10"/>
      <c r="P19" s="32"/>
    </row>
    <row r="20" spans="2:16" ht="14.1" customHeight="1" x14ac:dyDescent="0.2">
      <c r="B20" s="9" t="s">
        <v>151</v>
      </c>
      <c r="C20" s="13"/>
      <c r="D20" s="144">
        <v>186756533</v>
      </c>
      <c r="F20" s="13"/>
      <c r="G20" s="144">
        <v>181771038</v>
      </c>
      <c r="I20" s="13"/>
      <c r="J20" s="144">
        <v>181026145</v>
      </c>
      <c r="L20" s="13"/>
      <c r="M20" s="144">
        <v>180581212</v>
      </c>
      <c r="O20" s="13"/>
      <c r="P20" s="144">
        <v>163236234</v>
      </c>
    </row>
    <row r="21" spans="2:16" ht="14.1" customHeight="1" x14ac:dyDescent="0.2">
      <c r="B21" s="9" t="s">
        <v>186</v>
      </c>
      <c r="C21" s="556"/>
      <c r="D21" s="144">
        <v>1677037</v>
      </c>
      <c r="F21" s="556"/>
      <c r="G21" s="144">
        <v>2900651</v>
      </c>
      <c r="I21" s="556"/>
      <c r="J21" s="144">
        <v>3489304</v>
      </c>
      <c r="L21" s="556"/>
      <c r="M21" s="144">
        <v>3121321</v>
      </c>
      <c r="O21" s="556"/>
      <c r="P21" s="144">
        <v>3212525</v>
      </c>
    </row>
    <row r="22" spans="2:16" ht="14.1" customHeight="1" x14ac:dyDescent="0.2">
      <c r="C22" s="556"/>
      <c r="D22" s="144"/>
      <c r="F22" s="556"/>
      <c r="G22" s="144"/>
      <c r="I22" s="556"/>
      <c r="J22" s="144"/>
      <c r="L22" s="556"/>
      <c r="M22" s="144"/>
      <c r="O22" s="556"/>
      <c r="P22" s="144"/>
    </row>
    <row r="23" spans="2:16" ht="14.1" customHeight="1" x14ac:dyDescent="0.2">
      <c r="B23" s="9" t="s">
        <v>187</v>
      </c>
      <c r="C23" s="10"/>
      <c r="D23" s="144">
        <v>21768088</v>
      </c>
      <c r="F23" s="10"/>
      <c r="G23" s="144">
        <v>28793021</v>
      </c>
      <c r="I23" s="10"/>
      <c r="J23" s="144">
        <v>29116692</v>
      </c>
      <c r="L23" s="10"/>
      <c r="M23" s="144">
        <v>29365827</v>
      </c>
      <c r="O23" s="10"/>
      <c r="P23" s="144">
        <v>29671477</v>
      </c>
    </row>
    <row r="24" spans="2:16" ht="14.1" customHeight="1" x14ac:dyDescent="0.2">
      <c r="B24" s="9" t="s">
        <v>245</v>
      </c>
      <c r="C24" s="557"/>
      <c r="D24" s="559">
        <v>-9679865</v>
      </c>
      <c r="F24" s="557"/>
      <c r="G24" s="559">
        <v>-12311581</v>
      </c>
      <c r="I24" s="557"/>
      <c r="J24" s="344">
        <v>-10570639</v>
      </c>
      <c r="L24" s="557"/>
      <c r="M24" s="344">
        <v>-11517859</v>
      </c>
      <c r="O24" s="557"/>
      <c r="P24" s="344">
        <v>-12010803</v>
      </c>
    </row>
    <row r="25" spans="2:16" ht="14.1" customHeight="1" x14ac:dyDescent="0.2">
      <c r="B25" s="9" t="s">
        <v>246</v>
      </c>
      <c r="C25" s="556"/>
      <c r="D25" s="144">
        <v>12088223</v>
      </c>
      <c r="F25" s="556"/>
      <c r="G25" s="144">
        <v>16481440</v>
      </c>
      <c r="I25" s="556"/>
      <c r="J25" s="144">
        <v>18546053</v>
      </c>
      <c r="L25" s="556"/>
      <c r="M25" s="144">
        <v>17847968</v>
      </c>
      <c r="O25" s="556"/>
      <c r="P25" s="144">
        <v>17660674</v>
      </c>
    </row>
    <row r="26" spans="2:16" ht="14.1" customHeight="1" x14ac:dyDescent="0.2">
      <c r="C26" s="10"/>
      <c r="D26" s="146"/>
      <c r="F26" s="10"/>
      <c r="G26" s="146"/>
      <c r="I26" s="10"/>
      <c r="J26" s="146"/>
      <c r="L26" s="10"/>
      <c r="M26" s="146"/>
      <c r="O26" s="10"/>
      <c r="P26" s="146"/>
    </row>
    <row r="27" spans="2:16" ht="14.1" customHeight="1" x14ac:dyDescent="0.2">
      <c r="B27" s="9" t="s">
        <v>248</v>
      </c>
      <c r="C27" s="114"/>
      <c r="D27" s="324">
        <v>200521793</v>
      </c>
      <c r="F27" s="114"/>
      <c r="G27" s="324">
        <v>201153129</v>
      </c>
      <c r="I27" s="114"/>
      <c r="J27" s="324">
        <v>203061502</v>
      </c>
      <c r="L27" s="114"/>
      <c r="M27" s="324">
        <v>201550501</v>
      </c>
      <c r="O27" s="114"/>
      <c r="P27" s="324">
        <v>184109433</v>
      </c>
    </row>
    <row r="28" spans="2:16" ht="14.1" customHeight="1" x14ac:dyDescent="0.2">
      <c r="C28" s="10"/>
      <c r="D28" s="323"/>
      <c r="F28" s="10"/>
      <c r="G28" s="323"/>
      <c r="I28" s="10"/>
      <c r="J28" s="323"/>
      <c r="L28" s="10"/>
      <c r="M28" s="323"/>
      <c r="O28" s="10"/>
      <c r="P28" s="323"/>
    </row>
    <row r="29" spans="2:16" ht="14.1" customHeight="1" x14ac:dyDescent="0.2">
      <c r="C29" s="10"/>
      <c r="D29" s="323"/>
      <c r="F29" s="10"/>
      <c r="G29" s="323"/>
      <c r="I29" s="10"/>
      <c r="J29" s="323"/>
      <c r="L29" s="10"/>
      <c r="M29" s="323"/>
      <c r="O29" s="10"/>
      <c r="P29" s="323"/>
    </row>
    <row r="30" spans="2:16" s="11" customFormat="1" ht="14.1" customHeight="1" thickBot="1" x14ac:dyDescent="0.25">
      <c r="B30" s="11" t="s">
        <v>401</v>
      </c>
      <c r="C30" s="561" t="s">
        <v>1</v>
      </c>
      <c r="D30" s="562">
        <v>8.0500000000000007</v>
      </c>
      <c r="E30" s="560"/>
      <c r="F30" s="561" t="s">
        <v>1</v>
      </c>
      <c r="G30" s="562">
        <v>8.02</v>
      </c>
      <c r="H30" s="560"/>
      <c r="I30" s="561" t="s">
        <v>1</v>
      </c>
      <c r="J30" s="562">
        <v>8.06</v>
      </c>
      <c r="K30" s="560"/>
      <c r="L30" s="561" t="s">
        <v>1</v>
      </c>
      <c r="M30" s="562">
        <v>8.25</v>
      </c>
      <c r="N30" s="560"/>
      <c r="O30" s="561" t="s">
        <v>1</v>
      </c>
      <c r="P30" s="562">
        <v>7.76</v>
      </c>
    </row>
    <row r="31" spans="2:16" ht="14.1" customHeight="1" x14ac:dyDescent="0.2">
      <c r="C31" s="10"/>
      <c r="D31" s="138"/>
      <c r="F31" s="10"/>
      <c r="G31" s="138"/>
      <c r="I31" s="10"/>
      <c r="J31" s="138"/>
      <c r="L31" s="10"/>
      <c r="M31" s="138"/>
      <c r="O31" s="10"/>
      <c r="P31" s="138"/>
    </row>
    <row r="32" spans="2:16" s="11" customFormat="1" ht="14.1" customHeight="1" thickBot="1" x14ac:dyDescent="0.25">
      <c r="B32" s="11" t="s">
        <v>402</v>
      </c>
      <c r="C32" s="561" t="s">
        <v>1</v>
      </c>
      <c r="D32" s="562">
        <v>7.5</v>
      </c>
      <c r="E32" s="560"/>
      <c r="F32" s="561" t="s">
        <v>1</v>
      </c>
      <c r="G32" s="562">
        <v>7.25</v>
      </c>
      <c r="H32" s="560"/>
      <c r="I32" s="561" t="s">
        <v>1</v>
      </c>
      <c r="J32" s="562">
        <v>7.19</v>
      </c>
      <c r="K32" s="560"/>
      <c r="L32" s="561" t="s">
        <v>1</v>
      </c>
      <c r="M32" s="562">
        <v>7.39</v>
      </c>
      <c r="N32" s="560"/>
      <c r="O32" s="561" t="s">
        <v>1</v>
      </c>
      <c r="P32" s="562">
        <v>6.88</v>
      </c>
    </row>
    <row r="33" spans="2:16" ht="14.1" customHeight="1" x14ac:dyDescent="0.2">
      <c r="C33" s="10"/>
      <c r="D33" s="138"/>
      <c r="F33" s="10"/>
      <c r="G33" s="138"/>
      <c r="I33" s="10"/>
      <c r="J33" s="138"/>
      <c r="L33" s="10"/>
      <c r="M33" s="138"/>
      <c r="O33" s="10"/>
      <c r="P33" s="138"/>
    </row>
    <row r="34" spans="2:16" ht="14.1" customHeight="1" thickBot="1" x14ac:dyDescent="0.25">
      <c r="B34" s="560" t="s">
        <v>506</v>
      </c>
      <c r="C34" s="561" t="s">
        <v>1</v>
      </c>
      <c r="D34" s="375">
        <v>7.21</v>
      </c>
      <c r="E34" s="560"/>
      <c r="F34" s="561" t="s">
        <v>1</v>
      </c>
      <c r="G34" s="375">
        <v>7.12</v>
      </c>
      <c r="H34" s="560"/>
      <c r="I34" s="561" t="s">
        <v>1</v>
      </c>
      <c r="J34" s="375">
        <v>7.08</v>
      </c>
      <c r="K34" s="560"/>
      <c r="L34" s="561" t="s">
        <v>1</v>
      </c>
      <c r="M34" s="375">
        <v>0</v>
      </c>
      <c r="N34" s="560"/>
      <c r="O34" s="561" t="s">
        <v>1</v>
      </c>
      <c r="P34" s="375">
        <v>0</v>
      </c>
    </row>
    <row r="35" spans="2:16" ht="14.1" customHeight="1" x14ac:dyDescent="0.2">
      <c r="C35" s="10"/>
      <c r="D35" s="138"/>
      <c r="F35" s="10"/>
      <c r="G35" s="138"/>
      <c r="I35" s="10"/>
      <c r="J35" s="138"/>
      <c r="L35" s="10"/>
      <c r="M35" s="138"/>
      <c r="O35" s="10"/>
      <c r="P35" s="138"/>
    </row>
    <row r="36" spans="2:16" ht="14.1" customHeight="1" thickBot="1" x14ac:dyDescent="0.25">
      <c r="B36" s="560" t="s">
        <v>508</v>
      </c>
      <c r="C36" s="561" t="s">
        <v>1</v>
      </c>
      <c r="D36" s="562">
        <v>6.71</v>
      </c>
      <c r="E36" s="560"/>
      <c r="F36" s="561" t="s">
        <v>1</v>
      </c>
      <c r="G36" s="562">
        <v>6.43</v>
      </c>
      <c r="H36" s="560"/>
      <c r="I36" s="561" t="s">
        <v>1</v>
      </c>
      <c r="J36" s="562">
        <v>6.32</v>
      </c>
      <c r="K36" s="560"/>
      <c r="L36" s="561" t="s">
        <v>1</v>
      </c>
      <c r="M36" s="375">
        <v>0</v>
      </c>
      <c r="N36" s="560"/>
      <c r="O36" s="561" t="s">
        <v>1</v>
      </c>
      <c r="P36" s="375">
        <v>0</v>
      </c>
    </row>
    <row r="37" spans="2:16" ht="14.1" customHeight="1" x14ac:dyDescent="0.2">
      <c r="C37" s="10"/>
      <c r="D37" s="138"/>
      <c r="F37" s="10"/>
      <c r="G37" s="138"/>
      <c r="I37" s="10"/>
      <c r="J37" s="138"/>
      <c r="L37" s="10"/>
      <c r="M37" s="138"/>
      <c r="O37" s="10"/>
      <c r="P37" s="138"/>
    </row>
    <row r="38" spans="2:16" ht="14.1" customHeight="1" x14ac:dyDescent="0.2">
      <c r="C38" s="10"/>
      <c r="D38" s="147"/>
      <c r="F38" s="10"/>
      <c r="G38" s="147"/>
      <c r="I38" s="10"/>
      <c r="J38" s="147"/>
      <c r="L38" s="10"/>
      <c r="M38" s="147"/>
      <c r="O38" s="10"/>
      <c r="P38" s="147"/>
    </row>
    <row r="39" spans="2:16" s="38" customFormat="1" ht="14.1" customHeight="1" x14ac:dyDescent="0.2">
      <c r="B39" s="9" t="s">
        <v>263</v>
      </c>
      <c r="C39" s="143" t="s">
        <v>1</v>
      </c>
      <c r="D39" s="146">
        <v>0</v>
      </c>
      <c r="E39" s="9"/>
      <c r="F39" s="143" t="s">
        <v>1</v>
      </c>
      <c r="G39" s="146">
        <v>0.3</v>
      </c>
      <c r="H39" s="9"/>
      <c r="I39" s="143" t="s">
        <v>1</v>
      </c>
      <c r="J39" s="146">
        <v>0.45</v>
      </c>
      <c r="K39" s="9"/>
      <c r="L39" s="143" t="s">
        <v>1</v>
      </c>
      <c r="M39" s="146">
        <v>0.05</v>
      </c>
      <c r="N39" s="9"/>
      <c r="O39" s="143" t="s">
        <v>1</v>
      </c>
      <c r="P39" s="146">
        <v>0</v>
      </c>
    </row>
    <row r="40" spans="2:16" s="38" customFormat="1" ht="14.1" customHeight="1" x14ac:dyDescent="0.2">
      <c r="B40" s="353" t="s">
        <v>281</v>
      </c>
      <c r="C40" s="141"/>
      <c r="D40" s="564">
        <v>3.5000000000000003E-2</v>
      </c>
      <c r="E40" s="573"/>
      <c r="F40" s="141"/>
      <c r="G40" s="564">
        <v>0.05</v>
      </c>
      <c r="H40" s="573"/>
      <c r="I40" s="141"/>
      <c r="J40" s="564">
        <v>3.2000000000000001E-2</v>
      </c>
      <c r="K40" s="573"/>
      <c r="L40" s="141"/>
      <c r="M40" s="564">
        <v>8.3000000000000004E-2</v>
      </c>
      <c r="N40" s="573"/>
      <c r="O40" s="141"/>
      <c r="P40" s="564">
        <v>2.5000000000000001E-2</v>
      </c>
    </row>
    <row r="41" spans="2:16" s="38" customFormat="1" ht="14.1" customHeight="1" x14ac:dyDescent="0.2">
      <c r="B41" s="353" t="s">
        <v>282</v>
      </c>
      <c r="C41" s="141"/>
      <c r="D41" s="564">
        <v>0.217</v>
      </c>
      <c r="E41" s="573"/>
      <c r="F41" s="141"/>
      <c r="G41" s="564">
        <v>0.20399999999999999</v>
      </c>
      <c r="H41" s="573"/>
      <c r="I41" s="141"/>
      <c r="J41" s="564">
        <v>0.19600000000000001</v>
      </c>
      <c r="K41" s="573"/>
      <c r="L41" s="141"/>
      <c r="M41" s="564">
        <v>0.191</v>
      </c>
      <c r="N41" s="573"/>
      <c r="O41" s="141"/>
      <c r="P41" s="564">
        <v>0.17399999999999999</v>
      </c>
    </row>
    <row r="42" spans="2:16" s="38" customFormat="1" ht="14.1" customHeight="1" x14ac:dyDescent="0.2">
      <c r="B42" s="353" t="s">
        <v>283</v>
      </c>
      <c r="C42" s="141"/>
      <c r="D42" s="564">
        <v>0.189</v>
      </c>
      <c r="E42" s="573"/>
      <c r="F42" s="141"/>
      <c r="G42" s="564">
        <v>0.19</v>
      </c>
      <c r="H42" s="573"/>
      <c r="I42" s="141"/>
      <c r="J42" s="564">
        <v>0.189</v>
      </c>
      <c r="K42" s="573"/>
      <c r="L42" s="141"/>
      <c r="M42" s="564">
        <v>0.19</v>
      </c>
      <c r="N42" s="573"/>
      <c r="O42" s="141"/>
      <c r="P42" s="564">
        <v>0.187</v>
      </c>
    </row>
    <row r="43" spans="2:16" s="38" customFormat="1" ht="14.1" customHeight="1" x14ac:dyDescent="0.2">
      <c r="B43" s="353" t="s">
        <v>284</v>
      </c>
      <c r="D43" s="564">
        <v>0.17599999999999999</v>
      </c>
      <c r="E43" s="573"/>
      <c r="G43" s="564">
        <v>0.17599999999999999</v>
      </c>
      <c r="H43" s="573"/>
      <c r="J43" s="564">
        <v>0.17499999999999999</v>
      </c>
      <c r="K43" s="573"/>
      <c r="M43" s="564">
        <v>0.17599999999999999</v>
      </c>
      <c r="N43" s="573"/>
      <c r="P43" s="564">
        <v>0.17299999999999999</v>
      </c>
    </row>
    <row r="44" spans="2:16" s="38" customFormat="1" ht="14.1" customHeight="1" x14ac:dyDescent="0.2">
      <c r="B44" s="353" t="s">
        <v>285</v>
      </c>
      <c r="C44" s="141"/>
      <c r="D44" s="564">
        <v>3.35</v>
      </c>
      <c r="E44" s="573"/>
      <c r="F44" s="141"/>
      <c r="G44" s="564">
        <v>3.1840000000000002</v>
      </c>
      <c r="H44" s="573"/>
      <c r="I44" s="141"/>
      <c r="J44" s="564">
        <v>2.996</v>
      </c>
      <c r="K44" s="573"/>
      <c r="L44" s="141"/>
      <c r="M44" s="564">
        <v>2.8490000000000002</v>
      </c>
      <c r="N44" s="573"/>
      <c r="O44" s="141"/>
      <c r="P44" s="564">
        <v>2.6190000000000002</v>
      </c>
    </row>
    <row r="45" spans="2:16" ht="14.1" customHeight="1" x14ac:dyDescent="0.2">
      <c r="P45" s="38"/>
    </row>
    <row r="46" spans="2:16" ht="14.1" customHeight="1" x14ac:dyDescent="0.2">
      <c r="B46" s="573" t="s">
        <v>504</v>
      </c>
      <c r="D46" s="564">
        <v>4.3999999999999997E-2</v>
      </c>
      <c r="G46" s="564">
        <v>6.5000000000000002E-2</v>
      </c>
      <c r="J46" s="564" t="s">
        <v>3</v>
      </c>
      <c r="M46" s="564" t="s">
        <v>3</v>
      </c>
      <c r="P46" s="564" t="s">
        <v>3</v>
      </c>
    </row>
    <row r="47" spans="2:16" ht="14.1" customHeight="1" x14ac:dyDescent="0.2">
      <c r="M47" s="38"/>
      <c r="O47" s="10"/>
      <c r="P47" s="65"/>
    </row>
    <row r="48" spans="2:16" ht="14.1" customHeight="1" x14ac:dyDescent="0.2"/>
    <row r="49" spans="2:16" ht="14.1" customHeight="1" x14ac:dyDescent="0.2">
      <c r="B49" s="1205" t="s">
        <v>325</v>
      </c>
      <c r="C49" s="1205"/>
      <c r="D49" s="1205"/>
      <c r="E49" s="1205"/>
      <c r="F49" s="1205"/>
      <c r="G49" s="1205"/>
      <c r="H49" s="1205"/>
      <c r="I49" s="1205"/>
      <c r="J49" s="1205"/>
      <c r="K49" s="1205"/>
      <c r="L49" s="1205"/>
      <c r="M49" s="1205"/>
      <c r="N49" s="1205"/>
      <c r="O49" s="1205"/>
      <c r="P49" s="1205"/>
    </row>
    <row r="50" spans="2:16" ht="14.1" customHeight="1" x14ac:dyDescent="0.2">
      <c r="B50" s="1205" t="s">
        <v>273</v>
      </c>
      <c r="C50" s="1205"/>
      <c r="D50" s="1205"/>
      <c r="E50" s="1205"/>
      <c r="F50" s="1205"/>
      <c r="G50" s="1205"/>
      <c r="H50" s="1205"/>
      <c r="I50" s="1205"/>
      <c r="J50" s="1205"/>
      <c r="K50" s="1205"/>
      <c r="L50" s="1205"/>
      <c r="M50" s="1205"/>
      <c r="N50" s="1205"/>
      <c r="O50" s="1205"/>
      <c r="P50" s="1205"/>
    </row>
    <row r="51" spans="2:16" ht="14.1" customHeight="1" x14ac:dyDescent="0.2"/>
  </sheetData>
  <mergeCells count="4">
    <mergeCell ref="B49:P49"/>
    <mergeCell ref="B50:P50"/>
    <mergeCell ref="B1:P1"/>
    <mergeCell ref="B2:P2"/>
  </mergeCells>
  <phoneticPr fontId="17" type="noConversion"/>
  <pageMargins left="0.56000000000000005" right="0.63" top="0.61" bottom="0.77" header="0.5" footer="0.5"/>
  <pageSetup scale="72" orientation="landscape" horizontalDpi="1200" verticalDpi="1200" r:id="rId1"/>
  <headerFooter alignWithMargins="0">
    <oddHeader>&amp;R&amp;G</oddHeader>
    <oddFooter>&amp;C&amp;11PAGE 24</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42578125"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16384" width="9.140625" style="9"/>
  </cols>
  <sheetData>
    <row r="1" spans="1:8" ht="15.75" x14ac:dyDescent="0.25">
      <c r="B1" s="1086" t="s">
        <v>338</v>
      </c>
      <c r="C1" s="1086"/>
      <c r="D1" s="1086"/>
      <c r="E1" s="1086"/>
      <c r="F1" s="1086"/>
      <c r="G1" s="1086"/>
      <c r="H1" s="1086"/>
    </row>
    <row r="2" spans="1:8" ht="15.75" x14ac:dyDescent="0.25">
      <c r="B2" s="1086" t="s">
        <v>498</v>
      </c>
      <c r="C2" s="1086"/>
      <c r="D2" s="1086"/>
      <c r="E2" s="1086"/>
      <c r="F2" s="1086"/>
      <c r="G2" s="1086"/>
      <c r="H2" s="1086"/>
    </row>
    <row r="3" spans="1:8" ht="12.75" customHeight="1" x14ac:dyDescent="0.2">
      <c r="A3" s="8"/>
    </row>
    <row r="4" spans="1:8" ht="12.75" customHeight="1" x14ac:dyDescent="0.2">
      <c r="A4" s="8"/>
    </row>
    <row r="5" spans="1:8" ht="12.75" customHeight="1" x14ac:dyDescent="0.25">
      <c r="B5" s="164"/>
      <c r="C5" s="164"/>
      <c r="D5" s="164"/>
      <c r="E5" s="164"/>
      <c r="F5" s="164"/>
      <c r="G5" s="164"/>
      <c r="H5" s="164"/>
    </row>
    <row r="6" spans="1:8" ht="12.75" customHeight="1" x14ac:dyDescent="0.2">
      <c r="B6" s="779"/>
      <c r="C6" s="779"/>
      <c r="D6" s="779"/>
      <c r="E6" s="779"/>
      <c r="F6" s="779"/>
      <c r="G6" s="779"/>
      <c r="H6" s="779"/>
    </row>
    <row r="7" spans="1:8" x14ac:dyDescent="0.2">
      <c r="C7" s="1020"/>
      <c r="D7" s="555" t="s">
        <v>486</v>
      </c>
      <c r="F7" s="1020"/>
      <c r="G7" s="555" t="s">
        <v>410</v>
      </c>
    </row>
    <row r="8" spans="1:8" ht="14.1" customHeight="1" x14ac:dyDescent="0.2">
      <c r="B8" s="9" t="s">
        <v>117</v>
      </c>
      <c r="C8" s="10"/>
      <c r="D8" s="38"/>
      <c r="F8" s="10"/>
      <c r="G8" s="38"/>
    </row>
    <row r="9" spans="1:8" ht="14.1" customHeight="1" x14ac:dyDescent="0.2">
      <c r="C9" s="10"/>
      <c r="D9" s="38"/>
      <c r="F9" s="10"/>
      <c r="G9" s="38"/>
    </row>
    <row r="10" spans="1:8" ht="14.1" customHeight="1" x14ac:dyDescent="0.2">
      <c r="B10" s="9" t="s">
        <v>390</v>
      </c>
      <c r="C10" s="13" t="s">
        <v>1</v>
      </c>
      <c r="D10" s="32">
        <f>'Balance Sheets'!D47-'Balance Sheets'!D22</f>
        <v>1346.5</v>
      </c>
      <c r="F10" s="13" t="s">
        <v>1</v>
      </c>
      <c r="G10" s="32">
        <f>'Balance Sheets'!G47-'Balance Sheets'!G22</f>
        <v>1293.7</v>
      </c>
    </row>
    <row r="11" spans="1:8" ht="14.1" customHeight="1" x14ac:dyDescent="0.2">
      <c r="B11" s="9" t="s">
        <v>250</v>
      </c>
      <c r="C11" s="10"/>
      <c r="D11" s="32">
        <v>140.30000000000001</v>
      </c>
      <c r="F11" s="10"/>
      <c r="G11" s="32">
        <v>141.9</v>
      </c>
    </row>
    <row r="12" spans="1:8" ht="14.1" hidden="1" customHeight="1" x14ac:dyDescent="0.2">
      <c r="B12" s="9" t="s">
        <v>251</v>
      </c>
      <c r="C12" s="10"/>
      <c r="D12" s="32">
        <v>0</v>
      </c>
      <c r="F12" s="10"/>
      <c r="G12" s="32">
        <v>0</v>
      </c>
    </row>
    <row r="13" spans="1:8" ht="14.1" customHeight="1" x14ac:dyDescent="0.2">
      <c r="C13" s="10"/>
      <c r="D13" s="32"/>
      <c r="F13" s="10"/>
      <c r="G13" s="32"/>
    </row>
    <row r="14" spans="1:8" ht="14.1" customHeight="1" thickBot="1" x14ac:dyDescent="0.25">
      <c r="B14" s="9" t="s">
        <v>118</v>
      </c>
      <c r="C14" s="57" t="s">
        <v>1</v>
      </c>
      <c r="D14" s="56">
        <f>SUM(D10:D13)</f>
        <v>1486.8</v>
      </c>
      <c r="F14" s="57" t="s">
        <v>1</v>
      </c>
      <c r="G14" s="56">
        <f>SUM(G10:G13)</f>
        <v>1435.6</v>
      </c>
    </row>
    <row r="15" spans="1:8" ht="14.1" customHeight="1" x14ac:dyDescent="0.2">
      <c r="C15" s="10"/>
      <c r="D15" s="32"/>
      <c r="F15" s="10"/>
      <c r="G15" s="32"/>
    </row>
    <row r="16" spans="1:8" ht="14.1" customHeight="1" x14ac:dyDescent="0.2">
      <c r="C16" s="10"/>
      <c r="D16" s="32"/>
      <c r="F16" s="10"/>
      <c r="G16" s="32"/>
    </row>
    <row r="17" spans="2:8" ht="14.1" customHeight="1" x14ac:dyDescent="0.2">
      <c r="B17" s="9" t="s">
        <v>119</v>
      </c>
      <c r="C17" s="10"/>
      <c r="D17" s="32"/>
      <c r="F17" s="10"/>
      <c r="G17" s="32"/>
    </row>
    <row r="18" spans="2:8" ht="14.1" customHeight="1" x14ac:dyDescent="0.2">
      <c r="C18" s="10"/>
      <c r="D18" s="32"/>
      <c r="F18" s="10"/>
      <c r="G18" s="32"/>
    </row>
    <row r="19" spans="2:8" ht="14.1" customHeight="1" x14ac:dyDescent="0.2">
      <c r="B19" s="9" t="s">
        <v>151</v>
      </c>
      <c r="C19" s="13"/>
      <c r="D19" s="144">
        <v>181771038</v>
      </c>
      <c r="F19" s="13"/>
      <c r="G19" s="144">
        <v>181026145</v>
      </c>
    </row>
    <row r="20" spans="2:8" ht="14.1" customHeight="1" x14ac:dyDescent="0.2">
      <c r="B20" s="9" t="s">
        <v>260</v>
      </c>
      <c r="C20" s="556"/>
      <c r="D20" s="144">
        <v>28793021</v>
      </c>
      <c r="F20" s="556"/>
      <c r="G20" s="144">
        <v>29116692</v>
      </c>
    </row>
    <row r="21" spans="2:8" ht="14.1" customHeight="1" x14ac:dyDescent="0.2">
      <c r="B21" s="9" t="s">
        <v>261</v>
      </c>
      <c r="C21" s="10"/>
      <c r="D21" s="144">
        <v>0</v>
      </c>
      <c r="F21" s="10"/>
      <c r="G21" s="144">
        <v>0</v>
      </c>
    </row>
    <row r="22" spans="2:8" ht="14.1" customHeight="1" x14ac:dyDescent="0.2">
      <c r="B22" s="9" t="s">
        <v>262</v>
      </c>
      <c r="C22" s="10"/>
      <c r="D22" s="144">
        <v>2900651</v>
      </c>
      <c r="F22" s="10"/>
      <c r="G22" s="144">
        <v>3489304</v>
      </c>
    </row>
    <row r="23" spans="2:8" ht="14.1" customHeight="1" thickBot="1" x14ac:dyDescent="0.25">
      <c r="B23" s="573" t="s">
        <v>286</v>
      </c>
      <c r="C23" s="57"/>
      <c r="D23" s="145">
        <f>SUM(D19:D22)</f>
        <v>213464710</v>
      </c>
      <c r="E23" s="573"/>
      <c r="F23" s="57"/>
      <c r="G23" s="145">
        <f>SUM(G19:G22)</f>
        <v>213632141</v>
      </c>
      <c r="H23" s="573"/>
    </row>
    <row r="24" spans="2:8" ht="14.1" customHeight="1" x14ac:dyDescent="0.2">
      <c r="C24" s="10"/>
      <c r="D24" s="144"/>
      <c r="F24" s="10"/>
      <c r="G24" s="144"/>
    </row>
    <row r="25" spans="2:8" ht="14.1" customHeight="1" x14ac:dyDescent="0.2">
      <c r="C25" s="10"/>
      <c r="D25" s="138"/>
      <c r="F25" s="10"/>
      <c r="G25" s="138"/>
    </row>
    <row r="26" spans="2:8" s="560" customFormat="1" ht="14.1" customHeight="1" thickBot="1" x14ac:dyDescent="0.25">
      <c r="B26" s="560" t="s">
        <v>401</v>
      </c>
      <c r="C26" s="561" t="s">
        <v>1</v>
      </c>
      <c r="D26" s="375">
        <f>(D10*1000000)/D19</f>
        <v>7.41</v>
      </c>
      <c r="F26" s="561" t="s">
        <v>1</v>
      </c>
      <c r="G26" s="375">
        <f>(G10*1000000)/G19</f>
        <v>7.15</v>
      </c>
    </row>
    <row r="27" spans="2:8" ht="14.1" customHeight="1" x14ac:dyDescent="0.2">
      <c r="C27" s="10"/>
      <c r="D27" s="146"/>
      <c r="F27" s="10"/>
      <c r="G27" s="146"/>
    </row>
    <row r="28" spans="2:8" s="560" customFormat="1" ht="14.1" customHeight="1" thickBot="1" x14ac:dyDescent="0.25">
      <c r="B28" s="560" t="s">
        <v>399</v>
      </c>
      <c r="C28" s="561" t="s">
        <v>1</v>
      </c>
      <c r="D28" s="375">
        <f>(D14*1000000)/D23</f>
        <v>6.97</v>
      </c>
      <c r="F28" s="561" t="s">
        <v>1</v>
      </c>
      <c r="G28" s="375">
        <f>(G14*1000000)/G23</f>
        <v>6.72</v>
      </c>
    </row>
    <row r="29" spans="2:8" ht="14.1" customHeight="1" x14ac:dyDescent="0.2">
      <c r="C29" s="10"/>
      <c r="D29" s="147"/>
      <c r="F29" s="10"/>
      <c r="G29" s="147"/>
    </row>
    <row r="30" spans="2:8" ht="14.1" customHeight="1" x14ac:dyDescent="0.2">
      <c r="B30" s="9" t="s">
        <v>263</v>
      </c>
      <c r="C30" s="13" t="s">
        <v>1</v>
      </c>
      <c r="D30" s="146">
        <v>0.3</v>
      </c>
      <c r="F30" s="13" t="s">
        <v>1</v>
      </c>
      <c r="G30" s="146">
        <v>0.45</v>
      </c>
    </row>
    <row r="31" spans="2:8" ht="14.1" customHeight="1" x14ac:dyDescent="0.2">
      <c r="B31" s="9" t="s">
        <v>264</v>
      </c>
      <c r="C31" s="10"/>
      <c r="D31" s="564">
        <v>5.2999999999999999E-2</v>
      </c>
      <c r="F31" s="10"/>
      <c r="G31" s="564" t="s">
        <v>3</v>
      </c>
    </row>
    <row r="32" spans="2:8" ht="14.1" customHeight="1" x14ac:dyDescent="0.2"/>
    <row r="33" spans="2:8" ht="14.1" customHeight="1" x14ac:dyDescent="0.2"/>
    <row r="34" spans="2:8" ht="14.1" customHeight="1" x14ac:dyDescent="0.2">
      <c r="B34" s="1205" t="s">
        <v>325</v>
      </c>
      <c r="C34" s="1205"/>
      <c r="D34" s="1205"/>
      <c r="E34" s="1205"/>
      <c r="F34" s="1205"/>
      <c r="G34" s="1205"/>
      <c r="H34" s="1205"/>
    </row>
    <row r="35" spans="2:8" ht="14.1" customHeight="1" x14ac:dyDescent="0.2">
      <c r="B35" s="1205" t="s">
        <v>269</v>
      </c>
      <c r="C35" s="1205"/>
      <c r="D35" s="1205"/>
      <c r="E35" s="1205"/>
      <c r="F35" s="1205"/>
      <c r="G35" s="1205"/>
      <c r="H35" s="1205"/>
    </row>
    <row r="36" spans="2:8" ht="14.1" customHeight="1" x14ac:dyDescent="0.2"/>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5703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16384" width="9.140625" style="9"/>
  </cols>
  <sheetData>
    <row r="1" spans="1:16" ht="15.75" x14ac:dyDescent="0.25">
      <c r="B1" s="1086" t="s">
        <v>338</v>
      </c>
      <c r="C1" s="1086"/>
      <c r="D1" s="1086"/>
      <c r="E1" s="1086"/>
      <c r="F1" s="1086"/>
      <c r="G1" s="1086"/>
      <c r="H1" s="1086"/>
    </row>
    <row r="2" spans="1:16" ht="15.75" x14ac:dyDescent="0.25">
      <c r="B2" s="1086" t="s">
        <v>499</v>
      </c>
      <c r="C2" s="1086"/>
      <c r="D2" s="1086"/>
      <c r="E2" s="1086"/>
      <c r="F2" s="1086"/>
      <c r="G2" s="1086"/>
      <c r="H2" s="1086"/>
    </row>
    <row r="3" spans="1:16" ht="12.75" customHeight="1" x14ac:dyDescent="0.2">
      <c r="A3" s="8"/>
    </row>
    <row r="4" spans="1:16" ht="12.75" customHeight="1" x14ac:dyDescent="0.2">
      <c r="A4" s="8"/>
    </row>
    <row r="5" spans="1:16" ht="12.75" customHeight="1" x14ac:dyDescent="0.25">
      <c r="B5" s="164"/>
      <c r="C5" s="164"/>
      <c r="D5" s="164"/>
      <c r="E5" s="164"/>
      <c r="F5" s="164"/>
      <c r="G5" s="164"/>
      <c r="H5" s="164"/>
    </row>
    <row r="6" spans="1:16" ht="12.75" customHeight="1" x14ac:dyDescent="0.2">
      <c r="B6" s="779"/>
      <c r="C6" s="779"/>
      <c r="D6" s="779"/>
      <c r="E6" s="779"/>
      <c r="F6" s="779"/>
      <c r="G6" s="779"/>
      <c r="H6" s="779"/>
    </row>
    <row r="7" spans="1:16" x14ac:dyDescent="0.2">
      <c r="C7" s="1020"/>
      <c r="D7" s="555" t="s">
        <v>486</v>
      </c>
      <c r="F7" s="1020"/>
      <c r="G7" s="555" t="s">
        <v>410</v>
      </c>
    </row>
    <row r="8" spans="1:16" x14ac:dyDescent="0.2">
      <c r="C8" s="1019"/>
      <c r="D8" s="441"/>
      <c r="F8" s="1019"/>
      <c r="G8" s="441"/>
    </row>
    <row r="9" spans="1:16" ht="12.75" customHeight="1" x14ac:dyDescent="0.2">
      <c r="C9" s="10"/>
      <c r="D9" s="138"/>
      <c r="F9" s="10"/>
      <c r="G9" s="138"/>
    </row>
    <row r="10" spans="1:16" ht="14.1" customHeight="1" x14ac:dyDescent="0.2">
      <c r="B10" s="573" t="s">
        <v>390</v>
      </c>
      <c r="C10" s="13" t="s">
        <v>1</v>
      </c>
      <c r="D10" s="138">
        <f>'Balance Sheets'!D47-'Balance Sheets'!D22</f>
        <v>1346.5</v>
      </c>
      <c r="F10" s="13" t="s">
        <v>1</v>
      </c>
      <c r="G10" s="138">
        <f>'Balance Sheets'!G47-'Balance Sheets'!G22</f>
        <v>1293.7</v>
      </c>
      <c r="I10" s="32"/>
      <c r="J10" s="10"/>
      <c r="K10" s="13"/>
      <c r="L10" s="14"/>
      <c r="M10" s="10"/>
      <c r="N10" s="13"/>
      <c r="O10" s="14"/>
      <c r="P10" s="10"/>
    </row>
    <row r="11" spans="1:16" ht="14.1" customHeight="1" x14ac:dyDescent="0.2">
      <c r="C11" s="13"/>
      <c r="D11" s="138"/>
      <c r="F11" s="13"/>
      <c r="G11" s="138"/>
      <c r="I11" s="32"/>
      <c r="J11" s="10"/>
      <c r="K11" s="13"/>
      <c r="L11" s="14"/>
      <c r="M11" s="10"/>
      <c r="N11" s="13"/>
      <c r="O11" s="14"/>
      <c r="P11" s="10"/>
    </row>
    <row r="12" spans="1:16" ht="14.1" customHeight="1" x14ac:dyDescent="0.2">
      <c r="B12" s="9" t="s">
        <v>252</v>
      </c>
      <c r="C12" s="10" t="s">
        <v>1</v>
      </c>
      <c r="D12" s="327">
        <v>4.87</v>
      </c>
      <c r="F12" s="10" t="s">
        <v>1</v>
      </c>
      <c r="G12" s="327">
        <v>4.87</v>
      </c>
    </row>
    <row r="13" spans="1:16" ht="14.1" customHeight="1" x14ac:dyDescent="0.2">
      <c r="B13" s="9" t="s">
        <v>253</v>
      </c>
      <c r="C13" s="10" t="s">
        <v>1</v>
      </c>
      <c r="D13" s="327">
        <v>0</v>
      </c>
      <c r="F13" s="10" t="s">
        <v>1</v>
      </c>
      <c r="G13" s="327">
        <v>0</v>
      </c>
    </row>
    <row r="14" spans="1:16" ht="14.1" customHeight="1" x14ac:dyDescent="0.2">
      <c r="C14" s="10"/>
      <c r="D14" s="32"/>
      <c r="F14" s="10"/>
      <c r="G14" s="32"/>
    </row>
    <row r="15" spans="1:16" ht="14.1" customHeight="1" x14ac:dyDescent="0.2">
      <c r="B15" s="9" t="s">
        <v>119</v>
      </c>
      <c r="C15" s="10"/>
      <c r="D15" s="32"/>
      <c r="F15" s="10"/>
      <c r="G15" s="32"/>
    </row>
    <row r="16" spans="1:16" ht="14.1" customHeight="1" x14ac:dyDescent="0.2">
      <c r="C16" s="10"/>
      <c r="D16" s="32"/>
      <c r="F16" s="10"/>
      <c r="G16" s="32"/>
    </row>
    <row r="17" spans="2:7" ht="14.1" customHeight="1" x14ac:dyDescent="0.2">
      <c r="B17" s="9" t="s">
        <v>151</v>
      </c>
      <c r="C17" s="13"/>
      <c r="D17" s="144">
        <f>FCBVPS!D21</f>
        <v>186756533</v>
      </c>
      <c r="F17" s="13"/>
      <c r="G17" s="144">
        <v>181026145</v>
      </c>
    </row>
    <row r="18" spans="2:7" ht="14.1" customHeight="1" x14ac:dyDescent="0.2">
      <c r="B18" s="9" t="s">
        <v>186</v>
      </c>
      <c r="C18" s="556"/>
      <c r="D18" s="144">
        <f>FCBVPS!D24</f>
        <v>1677037</v>
      </c>
      <c r="F18" s="556"/>
      <c r="G18" s="144">
        <v>3489304</v>
      </c>
    </row>
    <row r="19" spans="2:7" ht="14.1" customHeight="1" x14ac:dyDescent="0.2">
      <c r="C19" s="556"/>
      <c r="D19" s="144"/>
      <c r="F19" s="556"/>
      <c r="G19" s="144"/>
    </row>
    <row r="20" spans="2:7" ht="14.1" customHeight="1" x14ac:dyDescent="0.2">
      <c r="B20" s="9" t="s">
        <v>187</v>
      </c>
      <c r="C20" s="10"/>
      <c r="D20" s="144">
        <f>FCBVPS!D22</f>
        <v>21768088</v>
      </c>
      <c r="F20" s="10"/>
      <c r="G20" s="144">
        <v>29116692</v>
      </c>
    </row>
    <row r="21" spans="2:7" ht="14.1" customHeight="1" x14ac:dyDescent="0.2">
      <c r="B21" s="9" t="s">
        <v>245</v>
      </c>
      <c r="C21" s="557"/>
      <c r="D21" s="559">
        <v>-12311581</v>
      </c>
      <c r="F21" s="557"/>
      <c r="G21" s="344">
        <v>-10570639</v>
      </c>
    </row>
    <row r="22" spans="2:7" ht="14.1" customHeight="1" x14ac:dyDescent="0.2">
      <c r="B22" s="9" t="s">
        <v>246</v>
      </c>
      <c r="C22" s="556"/>
      <c r="D22" s="144">
        <f>SUM(D20:D21)</f>
        <v>9456507</v>
      </c>
      <c r="F22" s="556"/>
      <c r="G22" s="144">
        <v>18546053</v>
      </c>
    </row>
    <row r="23" spans="2:7" ht="14.1" customHeight="1" x14ac:dyDescent="0.2">
      <c r="C23" s="10"/>
      <c r="D23" s="146"/>
      <c r="F23" s="10"/>
      <c r="G23" s="146"/>
    </row>
    <row r="24" spans="2:7" ht="14.1" customHeight="1" x14ac:dyDescent="0.2">
      <c r="B24" s="9" t="s">
        <v>188</v>
      </c>
      <c r="C24" s="10"/>
      <c r="D24" s="144">
        <f>FCBVPS!D23</f>
        <v>0</v>
      </c>
      <c r="F24" s="10"/>
      <c r="G24" s="144">
        <v>0</v>
      </c>
    </row>
    <row r="25" spans="2:7" ht="14.1" customHeight="1" x14ac:dyDescent="0.2">
      <c r="B25" s="9" t="s">
        <v>247</v>
      </c>
      <c r="C25" s="345"/>
      <c r="D25" s="344">
        <v>0</v>
      </c>
      <c r="F25" s="345"/>
      <c r="G25" s="344">
        <v>0</v>
      </c>
    </row>
    <row r="26" spans="2:7" ht="14.1" customHeight="1" x14ac:dyDescent="0.2">
      <c r="B26" s="9" t="s">
        <v>246</v>
      </c>
      <c r="C26" s="10"/>
      <c r="D26" s="144">
        <f>SUM(D24:D25)</f>
        <v>0</v>
      </c>
      <c r="F26" s="10"/>
      <c r="G26" s="144">
        <v>0</v>
      </c>
    </row>
    <row r="27" spans="2:7" ht="14.1" customHeight="1" x14ac:dyDescent="0.2">
      <c r="C27" s="10"/>
      <c r="D27" s="144"/>
      <c r="F27" s="10"/>
      <c r="G27" s="144"/>
    </row>
    <row r="28" spans="2:7" ht="14.1" customHeight="1" x14ac:dyDescent="0.2">
      <c r="B28" s="9" t="s">
        <v>248</v>
      </c>
      <c r="C28" s="114"/>
      <c r="D28" s="324">
        <f>D17+D18+D22+D26</f>
        <v>197890077</v>
      </c>
      <c r="F28" s="114"/>
      <c r="G28" s="324">
        <v>203061502</v>
      </c>
    </row>
    <row r="29" spans="2:7" ht="14.1" customHeight="1" x14ac:dyDescent="0.2">
      <c r="C29" s="10"/>
      <c r="D29" s="323"/>
      <c r="F29" s="10"/>
      <c r="G29" s="323"/>
    </row>
    <row r="30" spans="2:7" ht="14.1" customHeight="1" x14ac:dyDescent="0.2">
      <c r="C30" s="10"/>
      <c r="D30" s="323"/>
      <c r="F30" s="10"/>
      <c r="G30" s="323"/>
    </row>
    <row r="31" spans="2:7" s="560" customFormat="1" ht="14.1" customHeight="1" thickBot="1" x14ac:dyDescent="0.25">
      <c r="B31" s="560" t="s">
        <v>401</v>
      </c>
      <c r="C31" s="561" t="s">
        <v>1</v>
      </c>
      <c r="D31" s="562">
        <f>'FCBVPS (Tan)'!D26</f>
        <v>7.41</v>
      </c>
      <c r="F31" s="561" t="s">
        <v>1</v>
      </c>
      <c r="G31" s="562">
        <f>'FCBVPS (Tan)'!G26</f>
        <v>7.15</v>
      </c>
    </row>
    <row r="32" spans="2:7" ht="14.1" customHeight="1" x14ac:dyDescent="0.2">
      <c r="C32" s="10"/>
      <c r="D32" s="138"/>
      <c r="F32" s="10"/>
      <c r="G32" s="138"/>
    </row>
    <row r="33" spans="2:16" s="560" customFormat="1" ht="14.1" customHeight="1" thickBot="1" x14ac:dyDescent="0.25">
      <c r="B33" s="560" t="s">
        <v>402</v>
      </c>
      <c r="C33" s="561" t="s">
        <v>1</v>
      </c>
      <c r="D33" s="562">
        <f>D10*1000000/D28</f>
        <v>6.8</v>
      </c>
      <c r="F33" s="561" t="s">
        <v>1</v>
      </c>
      <c r="G33" s="562">
        <f>G10*1000000/G28</f>
        <v>6.37</v>
      </c>
    </row>
    <row r="34" spans="2:16" ht="14.1" customHeight="1" x14ac:dyDescent="0.2">
      <c r="C34" s="10"/>
      <c r="D34" s="138"/>
      <c r="F34" s="10"/>
      <c r="G34" s="138"/>
    </row>
    <row r="35" spans="2:16" ht="14.1" customHeight="1" x14ac:dyDescent="0.2">
      <c r="C35" s="10"/>
      <c r="D35" s="147"/>
      <c r="F35" s="10"/>
      <c r="G35" s="147"/>
    </row>
    <row r="36" spans="2:16" s="38" customFormat="1" ht="14.1" customHeight="1" x14ac:dyDescent="0.2">
      <c r="B36" s="9" t="s">
        <v>263</v>
      </c>
      <c r="C36" s="143" t="s">
        <v>1</v>
      </c>
      <c r="D36" s="146">
        <v>0.3</v>
      </c>
      <c r="E36" s="9"/>
      <c r="F36" s="143" t="s">
        <v>1</v>
      </c>
      <c r="G36" s="146">
        <v>0.45</v>
      </c>
      <c r="H36" s="9"/>
    </row>
    <row r="37" spans="2:16" s="38" customFormat="1" ht="14.1" customHeight="1" x14ac:dyDescent="0.2">
      <c r="B37" s="573" t="s">
        <v>281</v>
      </c>
      <c r="C37" s="141"/>
      <c r="D37" s="564">
        <v>6.5000000000000002E-2</v>
      </c>
      <c r="E37" s="573"/>
      <c r="F37" s="141"/>
      <c r="G37" s="564" t="s">
        <v>3</v>
      </c>
      <c r="H37" s="573"/>
    </row>
    <row r="38" spans="2:16" ht="14.1" customHeight="1" x14ac:dyDescent="0.2"/>
    <row r="39" spans="2:16" ht="14.1" customHeight="1" x14ac:dyDescent="0.2"/>
    <row r="40" spans="2:16" ht="14.1" customHeight="1" x14ac:dyDescent="0.2">
      <c r="B40" s="1205" t="s">
        <v>325</v>
      </c>
      <c r="C40" s="1205"/>
      <c r="D40" s="1205"/>
      <c r="E40" s="1205"/>
      <c r="F40" s="1205"/>
      <c r="G40" s="1205"/>
      <c r="H40" s="1205"/>
      <c r="I40" s="38"/>
      <c r="J40" s="10"/>
      <c r="K40" s="10"/>
      <c r="M40" s="10"/>
      <c r="N40" s="10"/>
      <c r="P40" s="10"/>
    </row>
    <row r="41" spans="2:16" ht="14.1" customHeight="1" x14ac:dyDescent="0.2">
      <c r="B41" s="1205" t="s">
        <v>273</v>
      </c>
      <c r="C41" s="1205"/>
      <c r="D41" s="1205"/>
      <c r="E41" s="1205"/>
      <c r="F41" s="1205"/>
      <c r="G41" s="1205"/>
      <c r="H41" s="1205"/>
      <c r="I41" s="38"/>
      <c r="J41" s="10"/>
      <c r="K41" s="10"/>
      <c r="M41" s="10"/>
      <c r="N41" s="10"/>
      <c r="P41" s="10"/>
    </row>
    <row r="42" spans="2:16" ht="14.1" customHeight="1" x14ac:dyDescent="0.2">
      <c r="I42" s="38"/>
      <c r="J42" s="10"/>
      <c r="K42" s="10"/>
      <c r="M42" s="10"/>
      <c r="N42" s="10"/>
      <c r="P42" s="10"/>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zoomScale="80" zoomScaleNormal="80" zoomScaleSheetLayoutView="80" workbookViewId="0">
      <selection activeCell="AH79" sqref="AH79"/>
    </sheetView>
  </sheetViews>
  <sheetFormatPr defaultRowHeight="12.75" x14ac:dyDescent="0.2"/>
  <cols>
    <col min="1" max="1" width="3" style="415" customWidth="1"/>
    <col min="2" max="2" width="15.140625" style="415" customWidth="1"/>
    <col min="3" max="3" width="44.42578125" style="415" customWidth="1"/>
    <col min="4" max="4" width="2.28515625" style="415" customWidth="1"/>
    <col min="5" max="5" width="10.85546875" style="415" customWidth="1"/>
    <col min="6" max="6" width="3.42578125" style="415" customWidth="1"/>
    <col min="7" max="7" width="2.140625" style="415" customWidth="1"/>
    <col min="8" max="8" width="11" style="415" customWidth="1"/>
    <col min="9" max="9" width="3.42578125" style="415" customWidth="1"/>
    <col min="10" max="10" width="2.140625" style="415" customWidth="1"/>
    <col min="11" max="11" width="11" style="415" customWidth="1"/>
    <col min="12" max="12" width="3.28515625" style="415" customWidth="1"/>
    <col min="13" max="13" width="2.28515625" style="415" customWidth="1"/>
    <col min="14" max="14" width="10.85546875" style="415" customWidth="1"/>
    <col min="15" max="15" width="3.28515625" style="415" customWidth="1"/>
    <col min="16" max="16" width="2.28515625" style="415" customWidth="1"/>
    <col min="17" max="17" width="10.85546875" style="415" customWidth="1"/>
    <col min="18" max="18" width="3.140625" style="415" customWidth="1"/>
    <col min="19" max="19" width="2.140625" style="814" customWidth="1"/>
    <col min="20" max="20" width="10.7109375" style="814" customWidth="1"/>
    <col min="21" max="21" width="2.5703125" style="814" customWidth="1"/>
    <col min="22" max="22" width="2.140625" style="814" customWidth="1"/>
    <col min="23" max="23" width="10.7109375" style="814" customWidth="1"/>
    <col min="24" max="24" width="2.5703125" style="814" customWidth="1"/>
    <col min="25" max="25" width="2.140625" style="814" customWidth="1"/>
    <col min="26" max="26" width="10.7109375" style="814" customWidth="1"/>
    <col min="27" max="27" width="2.5703125" style="814" customWidth="1"/>
    <col min="28" max="16384" width="9.140625" style="415"/>
  </cols>
  <sheetData>
    <row r="1" spans="1:27" ht="15.75" x14ac:dyDescent="0.25">
      <c r="B1" s="1092" t="s">
        <v>445</v>
      </c>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row>
    <row r="2" spans="1:27" ht="18.75" x14ac:dyDescent="0.25">
      <c r="B2" s="1092" t="s">
        <v>521</v>
      </c>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row>
    <row r="3" spans="1:27" ht="12.75" customHeight="1" x14ac:dyDescent="0.25">
      <c r="A3" s="1091"/>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row>
    <row r="4" spans="1:27" ht="12.75" customHeight="1" x14ac:dyDescent="0.25">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row>
    <row r="5" spans="1:27" ht="12.75" customHeight="1" x14ac:dyDescent="0.2">
      <c r="T5" s="814" t="s">
        <v>298</v>
      </c>
      <c r="W5" s="814" t="s">
        <v>298</v>
      </c>
      <c r="Z5" s="814" t="s">
        <v>298</v>
      </c>
    </row>
    <row r="6" spans="1:27" s="3" customFormat="1" ht="15" x14ac:dyDescent="0.25">
      <c r="B6" s="530"/>
      <c r="C6" s="530"/>
      <c r="D6" s="530"/>
      <c r="E6" s="781" t="s">
        <v>122</v>
      </c>
      <c r="F6" s="781"/>
      <c r="G6" s="530"/>
      <c r="H6" s="781" t="s">
        <v>121</v>
      </c>
      <c r="I6" s="530"/>
      <c r="J6" s="530"/>
      <c r="K6" s="781" t="s">
        <v>79</v>
      </c>
      <c r="L6" s="530"/>
      <c r="M6" s="530"/>
      <c r="N6" s="781" t="s">
        <v>123</v>
      </c>
      <c r="O6" s="530"/>
      <c r="P6" s="530"/>
      <c r="Q6" s="781" t="s">
        <v>122</v>
      </c>
      <c r="R6" s="530"/>
      <c r="S6" s="815"/>
      <c r="T6" s="815" t="s">
        <v>372</v>
      </c>
      <c r="U6" s="815"/>
      <c r="V6" s="815"/>
      <c r="W6" s="815" t="s">
        <v>372</v>
      </c>
      <c r="X6" s="815"/>
      <c r="Y6" s="815"/>
      <c r="Z6" s="815" t="s">
        <v>78</v>
      </c>
      <c r="AA6" s="815"/>
    </row>
    <row r="7" spans="1:27" s="3" customFormat="1" ht="15" x14ac:dyDescent="0.25">
      <c r="B7" s="530"/>
      <c r="C7" s="530"/>
      <c r="D7" s="531"/>
      <c r="E7" s="443">
        <v>2014</v>
      </c>
      <c r="F7" s="1013"/>
      <c r="G7" s="531"/>
      <c r="H7" s="443">
        <v>2014</v>
      </c>
      <c r="I7" s="530"/>
      <c r="J7" s="531"/>
      <c r="K7" s="443">
        <v>2013</v>
      </c>
      <c r="L7" s="530"/>
      <c r="M7" s="531"/>
      <c r="N7" s="443">
        <v>2013</v>
      </c>
      <c r="O7" s="530"/>
      <c r="P7" s="531"/>
      <c r="Q7" s="443">
        <v>2013</v>
      </c>
      <c r="R7" s="530"/>
      <c r="S7" s="816"/>
      <c r="T7" s="816">
        <v>2014</v>
      </c>
      <c r="U7" s="815"/>
      <c r="V7" s="816"/>
      <c r="W7" s="816">
        <v>2013</v>
      </c>
      <c r="X7" s="815"/>
      <c r="Y7" s="816"/>
      <c r="Z7" s="816">
        <v>2013</v>
      </c>
      <c r="AA7" s="815"/>
    </row>
    <row r="8" spans="1:27" ht="9" customHeight="1" x14ac:dyDescent="0.2">
      <c r="B8" s="802"/>
      <c r="C8" s="802"/>
      <c r="D8" s="533"/>
      <c r="E8" s="533"/>
      <c r="F8" s="533"/>
      <c r="G8" s="533"/>
      <c r="H8" s="533"/>
      <c r="I8" s="802"/>
      <c r="J8" s="533"/>
      <c r="K8" s="533"/>
      <c r="L8" s="802"/>
      <c r="M8" s="533"/>
      <c r="N8" s="533"/>
      <c r="O8" s="802"/>
      <c r="P8" s="533"/>
      <c r="Q8" s="533"/>
      <c r="R8" s="802"/>
      <c r="S8" s="263"/>
      <c r="T8" s="263"/>
      <c r="U8" s="263"/>
      <c r="V8" s="263"/>
      <c r="W8" s="263"/>
      <c r="X8" s="263"/>
      <c r="Y8" s="263"/>
      <c r="Z8" s="263"/>
      <c r="AA8" s="263"/>
    </row>
    <row r="9" spans="1:27" ht="14.25" x14ac:dyDescent="0.2">
      <c r="B9" s="802" t="s">
        <v>23</v>
      </c>
      <c r="C9" s="802"/>
      <c r="D9" s="533" t="s">
        <v>1</v>
      </c>
      <c r="E9" s="721">
        <v>82</v>
      </c>
      <c r="F9" s="721"/>
      <c r="G9" s="533" t="s">
        <v>1</v>
      </c>
      <c r="H9" s="721">
        <v>108.2</v>
      </c>
      <c r="I9" s="802"/>
      <c r="J9" s="533" t="s">
        <v>1</v>
      </c>
      <c r="K9" s="721">
        <v>34.200000000000003</v>
      </c>
      <c r="L9" s="802"/>
      <c r="M9" s="533" t="s">
        <v>1</v>
      </c>
      <c r="N9" s="721">
        <v>51.6</v>
      </c>
      <c r="O9" s="802"/>
      <c r="P9" s="533" t="s">
        <v>1</v>
      </c>
      <c r="Q9" s="243">
        <v>75.599999999999994</v>
      </c>
      <c r="R9" s="802"/>
      <c r="S9" s="533" t="s">
        <v>1</v>
      </c>
      <c r="T9" s="243">
        <v>190.2</v>
      </c>
      <c r="U9" s="263"/>
      <c r="V9" s="533" t="s">
        <v>1</v>
      </c>
      <c r="W9" s="243">
        <v>202.4</v>
      </c>
      <c r="X9" s="263"/>
      <c r="Y9" s="533" t="s">
        <v>1</v>
      </c>
      <c r="Z9" s="243">
        <v>288.2</v>
      </c>
      <c r="AA9" s="263"/>
    </row>
    <row r="10" spans="1:27" ht="14.25" x14ac:dyDescent="0.2">
      <c r="B10" s="802" t="s">
        <v>33</v>
      </c>
      <c r="C10" s="802"/>
      <c r="D10" s="448"/>
      <c r="E10" s="322">
        <v>-8.8000000000000007</v>
      </c>
      <c r="F10" s="1014"/>
      <c r="G10" s="448"/>
      <c r="H10" s="322">
        <v>-40.700000000000003</v>
      </c>
      <c r="I10" s="802"/>
      <c r="J10" s="448"/>
      <c r="K10" s="322">
        <v>-5.7</v>
      </c>
      <c r="L10" s="802"/>
      <c r="M10" s="448"/>
      <c r="N10" s="322">
        <v>-9.1999999999999993</v>
      </c>
      <c r="O10" s="802"/>
      <c r="P10" s="448"/>
      <c r="Q10" s="458">
        <v>-3.4</v>
      </c>
      <c r="R10" s="802"/>
      <c r="S10" s="448"/>
      <c r="T10" s="458">
        <v>-49.5</v>
      </c>
      <c r="U10" s="263"/>
      <c r="V10" s="448"/>
      <c r="W10" s="458">
        <v>-51</v>
      </c>
      <c r="X10" s="263"/>
      <c r="Y10" s="448"/>
      <c r="Z10" s="458">
        <v>-65.900000000000006</v>
      </c>
      <c r="AA10" s="263"/>
    </row>
    <row r="11" spans="1:27" ht="6.75" customHeight="1" x14ac:dyDescent="0.2">
      <c r="B11" s="802"/>
      <c r="C11" s="802"/>
      <c r="D11" s="449"/>
      <c r="E11" s="255"/>
      <c r="F11" s="255"/>
      <c r="G11" s="449"/>
      <c r="H11" s="255"/>
      <c r="I11" s="802"/>
      <c r="J11" s="449"/>
      <c r="K11" s="255"/>
      <c r="L11" s="802"/>
      <c r="M11" s="449"/>
      <c r="N11" s="255"/>
      <c r="O11" s="802"/>
      <c r="P11" s="449"/>
      <c r="Q11" s="460"/>
      <c r="R11" s="802"/>
      <c r="S11" s="449"/>
      <c r="T11" s="460"/>
      <c r="U11" s="263"/>
      <c r="V11" s="449"/>
      <c r="W11" s="460"/>
      <c r="X11" s="263"/>
      <c r="Y11" s="449"/>
      <c r="Z11" s="460"/>
      <c r="AA11" s="263"/>
    </row>
    <row r="12" spans="1:27" ht="15" x14ac:dyDescent="0.25">
      <c r="B12" s="450" t="s">
        <v>25</v>
      </c>
      <c r="C12" s="802"/>
      <c r="D12" s="449"/>
      <c r="E12" s="360">
        <v>73.2</v>
      </c>
      <c r="F12" s="360"/>
      <c r="G12" s="449"/>
      <c r="H12" s="360">
        <v>67.5</v>
      </c>
      <c r="I12" s="802"/>
      <c r="J12" s="449"/>
      <c r="K12" s="360">
        <v>28.5</v>
      </c>
      <c r="L12" s="802"/>
      <c r="M12" s="449"/>
      <c r="N12" s="360">
        <v>42.4</v>
      </c>
      <c r="O12" s="360"/>
      <c r="P12" s="360"/>
      <c r="Q12" s="360">
        <v>72.2</v>
      </c>
      <c r="R12" s="450"/>
      <c r="S12" s="449"/>
      <c r="T12" s="360">
        <v>140.69999999999999</v>
      </c>
      <c r="U12" s="819"/>
      <c r="V12" s="449"/>
      <c r="W12" s="360">
        <v>151.4</v>
      </c>
      <c r="X12" s="819"/>
      <c r="Y12" s="449"/>
      <c r="Z12" s="360">
        <v>222.3</v>
      </c>
      <c r="AA12" s="819"/>
    </row>
    <row r="13" spans="1:27" ht="6.75" customHeight="1" x14ac:dyDescent="0.25">
      <c r="B13" s="450"/>
      <c r="C13" s="450"/>
      <c r="D13" s="533"/>
      <c r="E13" s="255"/>
      <c r="F13" s="255"/>
      <c r="G13" s="533"/>
      <c r="H13" s="255"/>
      <c r="I13" s="450"/>
      <c r="J13" s="533"/>
      <c r="K13" s="255"/>
      <c r="L13" s="450"/>
      <c r="M13" s="533"/>
      <c r="N13" s="255"/>
      <c r="O13" s="450"/>
      <c r="P13" s="533"/>
      <c r="Q13" s="460"/>
      <c r="R13" s="450"/>
      <c r="S13" s="533"/>
      <c r="T13" s="460"/>
      <c r="U13" s="263"/>
      <c r="V13" s="533"/>
      <c r="W13" s="460"/>
      <c r="X13" s="263"/>
      <c r="Y13" s="533"/>
      <c r="Z13" s="460"/>
      <c r="AA13" s="263"/>
    </row>
    <row r="14" spans="1:27" ht="14.25" x14ac:dyDescent="0.2">
      <c r="B14" s="802" t="s">
        <v>34</v>
      </c>
      <c r="C14" s="802"/>
      <c r="D14" s="533"/>
      <c r="E14" s="721">
        <v>-16.899999999999999</v>
      </c>
      <c r="F14" s="721"/>
      <c r="G14" s="533"/>
      <c r="H14" s="721">
        <v>-40.700000000000003</v>
      </c>
      <c r="I14" s="802"/>
      <c r="J14" s="533"/>
      <c r="K14" s="721">
        <v>42.1</v>
      </c>
      <c r="L14" s="802"/>
      <c r="M14" s="533"/>
      <c r="N14" s="721">
        <v>26.1</v>
      </c>
      <c r="O14" s="802"/>
      <c r="P14" s="533"/>
      <c r="Q14" s="243">
        <v>-8.4</v>
      </c>
      <c r="R14" s="802"/>
      <c r="S14" s="533"/>
      <c r="T14" s="243">
        <v>-57.6</v>
      </c>
      <c r="U14" s="263"/>
      <c r="V14" s="533"/>
      <c r="W14" s="243">
        <v>-65.8</v>
      </c>
      <c r="X14" s="263"/>
      <c r="Y14" s="533"/>
      <c r="Z14" s="243">
        <v>2.4</v>
      </c>
      <c r="AA14" s="263"/>
    </row>
    <row r="15" spans="1:27" ht="14.25" x14ac:dyDescent="0.2">
      <c r="B15" s="802" t="s">
        <v>292</v>
      </c>
      <c r="C15" s="802"/>
      <c r="D15" s="448"/>
      <c r="E15" s="322">
        <v>-5.0999999999999996</v>
      </c>
      <c r="F15" s="1014"/>
      <c r="G15" s="448"/>
      <c r="H15" s="322">
        <v>26.5</v>
      </c>
      <c r="I15" s="802"/>
      <c r="J15" s="448"/>
      <c r="K15" s="322">
        <v>-13.3</v>
      </c>
      <c r="L15" s="802"/>
      <c r="M15" s="448"/>
      <c r="N15" s="322">
        <v>-6.9</v>
      </c>
      <c r="O15" s="802"/>
      <c r="P15" s="448"/>
      <c r="Q15" s="458">
        <v>-11.2</v>
      </c>
      <c r="R15" s="802"/>
      <c r="S15" s="448"/>
      <c r="T15" s="458">
        <v>21.4</v>
      </c>
      <c r="U15" s="263"/>
      <c r="V15" s="448"/>
      <c r="W15" s="458">
        <v>20.100000000000001</v>
      </c>
      <c r="X15" s="263"/>
      <c r="Y15" s="448"/>
      <c r="Z15" s="458">
        <v>-0.1</v>
      </c>
      <c r="AA15" s="263"/>
    </row>
    <row r="16" spans="1:27" ht="6.75" customHeight="1" x14ac:dyDescent="0.2">
      <c r="B16" s="802"/>
      <c r="C16" s="802"/>
      <c r="D16" s="449"/>
      <c r="E16" s="255"/>
      <c r="F16" s="255"/>
      <c r="G16" s="449"/>
      <c r="H16" s="255"/>
      <c r="I16" s="802"/>
      <c r="J16" s="449"/>
      <c r="K16" s="255"/>
      <c r="L16" s="802"/>
      <c r="M16" s="449"/>
      <c r="N16" s="255"/>
      <c r="O16" s="802"/>
      <c r="P16" s="449"/>
      <c r="Q16" s="460"/>
      <c r="R16" s="802"/>
      <c r="S16" s="449"/>
      <c r="T16" s="460"/>
      <c r="U16" s="263"/>
      <c r="V16" s="449"/>
      <c r="W16" s="460"/>
      <c r="X16" s="263"/>
      <c r="Y16" s="449"/>
      <c r="Z16" s="460"/>
      <c r="AA16" s="263"/>
    </row>
    <row r="17" spans="2:27" ht="15" x14ac:dyDescent="0.25">
      <c r="B17" s="450" t="s">
        <v>26</v>
      </c>
      <c r="C17" s="802"/>
      <c r="D17" s="449"/>
      <c r="E17" s="566">
        <v>51.2</v>
      </c>
      <c r="F17" s="566"/>
      <c r="G17" s="449"/>
      <c r="H17" s="566">
        <v>53.3</v>
      </c>
      <c r="I17" s="802"/>
      <c r="J17" s="449"/>
      <c r="K17" s="360">
        <v>57.3</v>
      </c>
      <c r="L17" s="802"/>
      <c r="M17" s="449"/>
      <c r="N17" s="360">
        <v>61.6</v>
      </c>
      <c r="O17" s="450"/>
      <c r="P17" s="449"/>
      <c r="Q17" s="360">
        <v>52.6</v>
      </c>
      <c r="R17" s="450"/>
      <c r="S17" s="449"/>
      <c r="T17" s="360">
        <v>104.5</v>
      </c>
      <c r="U17" s="819"/>
      <c r="V17" s="449"/>
      <c r="W17" s="360">
        <v>105.7</v>
      </c>
      <c r="X17" s="819"/>
      <c r="Y17" s="449"/>
      <c r="Z17" s="360">
        <v>224.6</v>
      </c>
      <c r="AA17" s="819"/>
    </row>
    <row r="18" spans="2:27" ht="6.75" customHeight="1" x14ac:dyDescent="0.25">
      <c r="B18" s="450"/>
      <c r="C18" s="450"/>
      <c r="D18" s="533"/>
      <c r="E18" s="255"/>
      <c r="F18" s="255"/>
      <c r="G18" s="533"/>
      <c r="H18" s="255"/>
      <c r="I18" s="450"/>
      <c r="J18" s="533"/>
      <c r="K18" s="255"/>
      <c r="L18" s="450"/>
      <c r="M18" s="533"/>
      <c r="N18" s="255"/>
      <c r="O18" s="450"/>
      <c r="P18" s="533"/>
      <c r="Q18" s="460"/>
      <c r="R18" s="450"/>
      <c r="S18" s="533"/>
      <c r="T18" s="460"/>
      <c r="U18" s="263"/>
      <c r="V18" s="533"/>
      <c r="W18" s="460"/>
      <c r="X18" s="263"/>
      <c r="Y18" s="533"/>
      <c r="Z18" s="460"/>
      <c r="AA18" s="263"/>
    </row>
    <row r="19" spans="2:27" ht="14.25" x14ac:dyDescent="0.2">
      <c r="B19" s="802" t="s">
        <v>27</v>
      </c>
      <c r="C19" s="802"/>
      <c r="D19" s="533"/>
      <c r="E19" s="721">
        <v>0.6</v>
      </c>
      <c r="F19" s="721"/>
      <c r="G19" s="533"/>
      <c r="H19" s="721">
        <v>0.6</v>
      </c>
      <c r="I19" s="802"/>
      <c r="J19" s="533"/>
      <c r="K19" s="721">
        <v>1.3</v>
      </c>
      <c r="L19" s="802"/>
      <c r="M19" s="533"/>
      <c r="N19" s="721">
        <v>1.9</v>
      </c>
      <c r="O19" s="802"/>
      <c r="P19" s="533"/>
      <c r="Q19" s="243">
        <v>1.9</v>
      </c>
      <c r="R19" s="802"/>
      <c r="S19" s="533"/>
      <c r="T19" s="243">
        <v>1.2</v>
      </c>
      <c r="U19" s="263"/>
      <c r="V19" s="533"/>
      <c r="W19" s="243">
        <v>3.9</v>
      </c>
      <c r="X19" s="263"/>
      <c r="Y19" s="533"/>
      <c r="Z19" s="243">
        <v>7.1</v>
      </c>
      <c r="AA19" s="263"/>
    </row>
    <row r="20" spans="2:27" ht="14.25" x14ac:dyDescent="0.2">
      <c r="B20" s="802" t="s">
        <v>451</v>
      </c>
      <c r="C20" s="802"/>
      <c r="D20" s="533"/>
      <c r="E20" s="721">
        <v>-0.2</v>
      </c>
      <c r="F20" s="721"/>
      <c r="G20" s="533"/>
      <c r="H20" s="721">
        <v>0</v>
      </c>
      <c r="I20" s="802"/>
      <c r="J20" s="533"/>
      <c r="K20" s="721">
        <v>0.8</v>
      </c>
      <c r="L20" s="802"/>
      <c r="M20" s="533"/>
      <c r="N20" s="721">
        <v>0.7</v>
      </c>
      <c r="O20" s="802"/>
      <c r="P20" s="533"/>
      <c r="Q20" s="243">
        <v>-2.7</v>
      </c>
      <c r="R20" s="802"/>
      <c r="S20" s="533"/>
      <c r="T20" s="243">
        <v>-0.2</v>
      </c>
      <c r="U20" s="263"/>
      <c r="V20" s="533"/>
      <c r="W20" s="243">
        <v>-2.1</v>
      </c>
      <c r="X20" s="263"/>
      <c r="Y20" s="533"/>
      <c r="Z20" s="243">
        <v>-0.6</v>
      </c>
      <c r="AA20" s="263"/>
    </row>
    <row r="21" spans="2:27" ht="16.5" x14ac:dyDescent="0.2">
      <c r="B21" s="802" t="s">
        <v>446</v>
      </c>
      <c r="C21" s="802"/>
      <c r="D21" s="533"/>
      <c r="E21" s="721">
        <v>0.2</v>
      </c>
      <c r="F21" s="721"/>
      <c r="G21" s="533"/>
      <c r="H21" s="721">
        <v>-0.1</v>
      </c>
      <c r="I21" s="802"/>
      <c r="J21" s="533"/>
      <c r="K21" s="721">
        <v>-0.2</v>
      </c>
      <c r="L21" s="802"/>
      <c r="M21" s="533"/>
      <c r="N21" s="721">
        <v>-0.4</v>
      </c>
      <c r="O21" s="802"/>
      <c r="P21" s="533"/>
      <c r="Q21" s="243">
        <v>0.1</v>
      </c>
      <c r="R21" s="802"/>
      <c r="S21" s="533"/>
      <c r="T21" s="243">
        <v>0.1</v>
      </c>
      <c r="U21" s="263"/>
      <c r="V21" s="533"/>
      <c r="W21" s="243">
        <v>-0.2</v>
      </c>
      <c r="X21" s="263"/>
      <c r="Y21" s="533"/>
      <c r="Z21" s="243">
        <v>-0.8</v>
      </c>
      <c r="AA21" s="263"/>
    </row>
    <row r="22" spans="2:27" ht="14.25" x14ac:dyDescent="0.2">
      <c r="B22" s="802" t="s">
        <v>381</v>
      </c>
      <c r="C22" s="802"/>
      <c r="D22" s="533"/>
      <c r="E22" s="721">
        <v>3.1</v>
      </c>
      <c r="F22" s="721"/>
      <c r="G22" s="533"/>
      <c r="H22" s="721">
        <v>0.4</v>
      </c>
      <c r="I22" s="802"/>
      <c r="J22" s="533"/>
      <c r="K22" s="721">
        <v>3</v>
      </c>
      <c r="L22" s="802"/>
      <c r="M22" s="533"/>
      <c r="N22" s="243">
        <v>0.4</v>
      </c>
      <c r="O22" s="802"/>
      <c r="P22" s="533"/>
      <c r="Q22" s="243">
        <v>5.0999999999999996</v>
      </c>
      <c r="R22" s="802"/>
      <c r="S22" s="533"/>
      <c r="T22" s="243">
        <v>3.5</v>
      </c>
      <c r="U22" s="263"/>
      <c r="V22" s="533"/>
      <c r="W22" s="243">
        <v>5.5</v>
      </c>
      <c r="X22" s="263"/>
      <c r="Y22" s="533"/>
      <c r="Z22" s="243">
        <v>8.9</v>
      </c>
      <c r="AA22" s="263"/>
    </row>
    <row r="23" spans="2:27" ht="14.25" x14ac:dyDescent="0.2">
      <c r="B23" s="802" t="s">
        <v>392</v>
      </c>
      <c r="C23" s="802"/>
      <c r="D23" s="448"/>
      <c r="E23" s="322">
        <v>0.2</v>
      </c>
      <c r="F23" s="1014"/>
      <c r="G23" s="448"/>
      <c r="H23" s="322">
        <v>-0.9</v>
      </c>
      <c r="I23" s="802"/>
      <c r="J23" s="448"/>
      <c r="K23" s="322">
        <v>-1.4</v>
      </c>
      <c r="L23" s="802"/>
      <c r="M23" s="448"/>
      <c r="N23" s="322">
        <v>-7.3</v>
      </c>
      <c r="O23" s="802"/>
      <c r="P23" s="448"/>
      <c r="Q23" s="458">
        <v>-0.3</v>
      </c>
      <c r="R23" s="802"/>
      <c r="S23" s="448"/>
      <c r="T23" s="458">
        <v>-0.7</v>
      </c>
      <c r="U23" s="263"/>
      <c r="V23" s="448"/>
      <c r="W23" s="458">
        <v>6.1</v>
      </c>
      <c r="X23" s="263"/>
      <c r="Y23" s="448"/>
      <c r="Z23" s="458">
        <v>-2.6</v>
      </c>
      <c r="AA23" s="263"/>
    </row>
    <row r="24" spans="2:27" ht="6.75" customHeight="1" x14ac:dyDescent="0.2">
      <c r="B24" s="802"/>
      <c r="C24" s="802"/>
      <c r="D24" s="533"/>
      <c r="E24" s="253"/>
      <c r="F24" s="253"/>
      <c r="G24" s="533"/>
      <c r="H24" s="253"/>
      <c r="I24" s="802"/>
      <c r="J24" s="533"/>
      <c r="K24" s="253"/>
      <c r="L24" s="802"/>
      <c r="M24" s="533"/>
      <c r="N24" s="253"/>
      <c r="O24" s="802"/>
      <c r="P24" s="533"/>
      <c r="Q24" s="783"/>
      <c r="R24" s="802"/>
      <c r="S24" s="533"/>
      <c r="T24" s="783"/>
      <c r="U24" s="263"/>
      <c r="V24" s="533"/>
      <c r="W24" s="783"/>
      <c r="X24" s="263"/>
      <c r="Y24" s="533"/>
      <c r="Z24" s="783"/>
      <c r="AA24" s="263"/>
    </row>
    <row r="25" spans="2:27" ht="15" x14ac:dyDescent="0.25">
      <c r="B25" s="450" t="s">
        <v>35</v>
      </c>
      <c r="C25" s="802"/>
      <c r="D25" s="449"/>
      <c r="E25" s="566">
        <v>55.1</v>
      </c>
      <c r="F25" s="566"/>
      <c r="G25" s="449"/>
      <c r="H25" s="566">
        <v>53.3</v>
      </c>
      <c r="I25" s="802"/>
      <c r="J25" s="449"/>
      <c r="K25" s="360">
        <v>60.8</v>
      </c>
      <c r="L25" s="802"/>
      <c r="M25" s="449"/>
      <c r="N25" s="360">
        <v>56.9</v>
      </c>
      <c r="O25" s="450"/>
      <c r="P25" s="449"/>
      <c r="Q25" s="360">
        <v>56.7</v>
      </c>
      <c r="R25" s="450"/>
      <c r="S25" s="449"/>
      <c r="T25" s="360">
        <v>108.4</v>
      </c>
      <c r="U25" s="819"/>
      <c r="V25" s="449"/>
      <c r="W25" s="360">
        <v>118.9</v>
      </c>
      <c r="X25" s="819"/>
      <c r="Y25" s="449"/>
      <c r="Z25" s="360">
        <v>236.6</v>
      </c>
      <c r="AA25" s="819"/>
    </row>
    <row r="26" spans="2:27" ht="6.75" customHeight="1" x14ac:dyDescent="0.2">
      <c r="B26" s="802"/>
      <c r="C26" s="802"/>
      <c r="D26" s="533"/>
      <c r="E26" s="253"/>
      <c r="F26" s="253"/>
      <c r="G26" s="533"/>
      <c r="H26" s="253"/>
      <c r="I26" s="802"/>
      <c r="J26" s="533"/>
      <c r="K26" s="253"/>
      <c r="L26" s="802"/>
      <c r="M26" s="533"/>
      <c r="N26" s="253"/>
      <c r="O26" s="802"/>
      <c r="P26" s="533"/>
      <c r="Q26" s="783"/>
      <c r="R26" s="802"/>
      <c r="S26" s="533"/>
      <c r="T26" s="783"/>
      <c r="U26" s="263"/>
      <c r="V26" s="533"/>
      <c r="W26" s="783"/>
      <c r="X26" s="263"/>
      <c r="Y26" s="533"/>
      <c r="Z26" s="783"/>
      <c r="AA26" s="263"/>
    </row>
    <row r="27" spans="2:27" ht="12.75" customHeight="1" x14ac:dyDescent="0.2">
      <c r="B27" s="802" t="s">
        <v>147</v>
      </c>
      <c r="C27" s="802"/>
      <c r="D27" s="449"/>
      <c r="E27" s="721">
        <v>17</v>
      </c>
      <c r="F27" s="721"/>
      <c r="G27" s="449"/>
      <c r="H27" s="721">
        <v>25.2</v>
      </c>
      <c r="I27" s="802"/>
      <c r="J27" s="449"/>
      <c r="K27" s="721">
        <v>30.3</v>
      </c>
      <c r="L27" s="802"/>
      <c r="M27" s="449"/>
      <c r="N27" s="721">
        <v>31.4</v>
      </c>
      <c r="O27" s="802"/>
      <c r="P27" s="449"/>
      <c r="Q27" s="243">
        <v>14.2</v>
      </c>
      <c r="R27" s="802"/>
      <c r="S27" s="449"/>
      <c r="T27" s="243">
        <v>42.2</v>
      </c>
      <c r="U27" s="818"/>
      <c r="V27" s="449"/>
      <c r="W27" s="243">
        <v>42</v>
      </c>
      <c r="X27" s="818"/>
      <c r="Y27" s="449"/>
      <c r="Z27" s="243">
        <v>103.7</v>
      </c>
      <c r="AA27" s="818"/>
    </row>
    <row r="28" spans="2:27" ht="12.75" customHeight="1" x14ac:dyDescent="0.2">
      <c r="B28" s="802" t="s">
        <v>148</v>
      </c>
      <c r="C28" s="802"/>
      <c r="D28" s="449"/>
      <c r="E28" s="721">
        <v>6.6</v>
      </c>
      <c r="F28" s="721"/>
      <c r="G28" s="449"/>
      <c r="H28" s="721">
        <v>-0.5</v>
      </c>
      <c r="I28" s="802"/>
      <c r="J28" s="449"/>
      <c r="K28" s="721">
        <v>-1.8</v>
      </c>
      <c r="L28" s="802"/>
      <c r="M28" s="449"/>
      <c r="N28" s="721">
        <v>-2.5</v>
      </c>
      <c r="O28" s="802"/>
      <c r="P28" s="449"/>
      <c r="Q28" s="243">
        <v>1.8</v>
      </c>
      <c r="R28" s="802"/>
      <c r="S28" s="449"/>
      <c r="T28" s="243">
        <v>6.1</v>
      </c>
      <c r="U28" s="818"/>
      <c r="V28" s="449"/>
      <c r="W28" s="243">
        <v>-9.1</v>
      </c>
      <c r="X28" s="818"/>
      <c r="Y28" s="449"/>
      <c r="Z28" s="243">
        <v>-13.4</v>
      </c>
      <c r="AA28" s="818"/>
    </row>
    <row r="29" spans="2:27" ht="14.25" x14ac:dyDescent="0.2">
      <c r="B29" s="802" t="s">
        <v>36</v>
      </c>
      <c r="C29" s="802"/>
      <c r="D29" s="533"/>
      <c r="E29" s="721">
        <v>11.6</v>
      </c>
      <c r="F29" s="721"/>
      <c r="G29" s="533"/>
      <c r="H29" s="721">
        <v>11.5</v>
      </c>
      <c r="I29" s="802"/>
      <c r="J29" s="533"/>
      <c r="K29" s="721">
        <v>12.3</v>
      </c>
      <c r="L29" s="802"/>
      <c r="M29" s="533"/>
      <c r="N29" s="721">
        <v>14.2</v>
      </c>
      <c r="O29" s="802"/>
      <c r="P29" s="533"/>
      <c r="Q29" s="243">
        <v>13</v>
      </c>
      <c r="R29" s="802"/>
      <c r="S29" s="533"/>
      <c r="T29" s="243">
        <v>23.1</v>
      </c>
      <c r="U29" s="263"/>
      <c r="V29" s="533"/>
      <c r="W29" s="243">
        <v>25.5</v>
      </c>
      <c r="X29" s="263"/>
      <c r="Y29" s="533"/>
      <c r="Z29" s="243">
        <v>52</v>
      </c>
      <c r="AA29" s="263"/>
    </row>
    <row r="30" spans="2:27" ht="14.25" x14ac:dyDescent="0.2">
      <c r="B30" s="802" t="s">
        <v>37</v>
      </c>
      <c r="C30" s="802"/>
      <c r="D30" s="533"/>
      <c r="E30" s="721">
        <v>1.5</v>
      </c>
      <c r="F30" s="721"/>
      <c r="G30" s="533"/>
      <c r="H30" s="721">
        <v>1</v>
      </c>
      <c r="I30" s="802"/>
      <c r="J30" s="533"/>
      <c r="K30" s="721">
        <v>0</v>
      </c>
      <c r="L30" s="802"/>
      <c r="M30" s="533"/>
      <c r="N30" s="721">
        <v>0</v>
      </c>
      <c r="O30" s="802"/>
      <c r="P30" s="533"/>
      <c r="Q30" s="243">
        <v>0</v>
      </c>
      <c r="R30" s="802"/>
      <c r="S30" s="533"/>
      <c r="T30" s="243">
        <v>2.5</v>
      </c>
      <c r="U30" s="263"/>
      <c r="V30" s="533"/>
      <c r="W30" s="243">
        <v>0</v>
      </c>
      <c r="X30" s="263"/>
      <c r="Y30" s="533"/>
      <c r="Z30" s="243">
        <v>0</v>
      </c>
      <c r="AA30" s="263"/>
    </row>
    <row r="31" spans="2:27" ht="14.25" x14ac:dyDescent="0.2">
      <c r="B31" s="802" t="s">
        <v>38</v>
      </c>
      <c r="C31" s="802"/>
      <c r="D31" s="448"/>
      <c r="E31" s="322">
        <v>8.9</v>
      </c>
      <c r="F31" s="1014"/>
      <c r="G31" s="448"/>
      <c r="H31" s="322">
        <v>10.9</v>
      </c>
      <c r="I31" s="802"/>
      <c r="J31" s="448"/>
      <c r="K31" s="322">
        <v>8.9</v>
      </c>
      <c r="L31" s="802"/>
      <c r="M31" s="448"/>
      <c r="N31" s="322">
        <v>4</v>
      </c>
      <c r="O31" s="802"/>
      <c r="P31" s="448"/>
      <c r="Q31" s="458">
        <v>8</v>
      </c>
      <c r="R31" s="802"/>
      <c r="S31" s="448"/>
      <c r="T31" s="458">
        <v>19.8</v>
      </c>
      <c r="U31" s="263"/>
      <c r="V31" s="448"/>
      <c r="W31" s="458">
        <v>18.399999999999999</v>
      </c>
      <c r="X31" s="263"/>
      <c r="Y31" s="448"/>
      <c r="Z31" s="458">
        <v>31.3</v>
      </c>
      <c r="AA31" s="263"/>
    </row>
    <row r="32" spans="2:27" ht="6.75" customHeight="1" x14ac:dyDescent="0.2">
      <c r="B32" s="802"/>
      <c r="C32" s="802"/>
      <c r="D32" s="449"/>
      <c r="E32" s="255"/>
      <c r="F32" s="255"/>
      <c r="G32" s="449"/>
      <c r="H32" s="255"/>
      <c r="I32" s="802"/>
      <c r="J32" s="449"/>
      <c r="K32" s="255"/>
      <c r="L32" s="802"/>
      <c r="M32" s="449"/>
      <c r="N32" s="255"/>
      <c r="O32" s="802"/>
      <c r="P32" s="449"/>
      <c r="Q32" s="460"/>
      <c r="R32" s="802"/>
      <c r="S32" s="449"/>
      <c r="T32" s="460"/>
      <c r="U32" s="818"/>
      <c r="V32" s="449"/>
      <c r="W32" s="460"/>
      <c r="X32" s="818"/>
      <c r="Y32" s="449"/>
      <c r="Z32" s="460"/>
      <c r="AA32" s="818"/>
    </row>
    <row r="33" spans="2:27" ht="15" x14ac:dyDescent="0.25">
      <c r="B33" s="450" t="s">
        <v>39</v>
      </c>
      <c r="C33" s="802"/>
      <c r="D33" s="449"/>
      <c r="E33" s="566">
        <v>45.6</v>
      </c>
      <c r="F33" s="566"/>
      <c r="G33" s="449"/>
      <c r="H33" s="566">
        <v>48.1</v>
      </c>
      <c r="I33" s="802"/>
      <c r="J33" s="449"/>
      <c r="K33" s="360">
        <v>49.7</v>
      </c>
      <c r="L33" s="802"/>
      <c r="M33" s="449"/>
      <c r="N33" s="360">
        <v>47.1</v>
      </c>
      <c r="O33" s="450"/>
      <c r="P33" s="449"/>
      <c r="Q33" s="360">
        <v>37</v>
      </c>
      <c r="R33" s="450"/>
      <c r="S33" s="449"/>
      <c r="T33" s="360">
        <v>93.7</v>
      </c>
      <c r="U33" s="819"/>
      <c r="V33" s="449"/>
      <c r="W33" s="360">
        <v>76.8</v>
      </c>
      <c r="X33" s="819"/>
      <c r="Y33" s="449"/>
      <c r="Z33" s="360">
        <v>173.6</v>
      </c>
      <c r="AA33" s="819"/>
    </row>
    <row r="34" spans="2:27" ht="6.75" customHeight="1" x14ac:dyDescent="0.25">
      <c r="B34" s="802"/>
      <c r="C34" s="450"/>
      <c r="D34" s="449"/>
      <c r="E34" s="255"/>
      <c r="F34" s="255"/>
      <c r="G34" s="449"/>
      <c r="H34" s="255"/>
      <c r="I34" s="450"/>
      <c r="J34" s="449"/>
      <c r="K34" s="255"/>
      <c r="L34" s="450"/>
      <c r="M34" s="449"/>
      <c r="N34" s="255"/>
      <c r="O34" s="450"/>
      <c r="P34" s="449"/>
      <c r="Q34" s="460"/>
      <c r="R34" s="450"/>
      <c r="S34" s="449"/>
      <c r="T34" s="460"/>
      <c r="U34" s="263"/>
      <c r="V34" s="449"/>
      <c r="W34" s="460"/>
      <c r="X34" s="263"/>
      <c r="Y34" s="449"/>
      <c r="Z34" s="460"/>
      <c r="AA34" s="263"/>
    </row>
    <row r="35" spans="2:27" ht="15" x14ac:dyDescent="0.25">
      <c r="B35" s="450" t="s">
        <v>329</v>
      </c>
      <c r="C35" s="802"/>
      <c r="D35" s="449"/>
      <c r="E35" s="566">
        <v>9.5</v>
      </c>
      <c r="F35" s="566"/>
      <c r="G35" s="449"/>
      <c r="H35" s="566">
        <v>5.2</v>
      </c>
      <c r="I35" s="802"/>
      <c r="J35" s="449"/>
      <c r="K35" s="566">
        <v>11.1</v>
      </c>
      <c r="L35" s="802"/>
      <c r="M35" s="449"/>
      <c r="N35" s="566">
        <v>9.8000000000000007</v>
      </c>
      <c r="O35" s="450"/>
      <c r="P35" s="449"/>
      <c r="Q35" s="566">
        <v>19.7</v>
      </c>
      <c r="R35" s="450"/>
      <c r="S35" s="449"/>
      <c r="T35" s="566">
        <v>14.7</v>
      </c>
      <c r="U35" s="820"/>
      <c r="V35" s="449"/>
      <c r="W35" s="566">
        <v>42.1</v>
      </c>
      <c r="X35" s="820"/>
      <c r="Y35" s="449"/>
      <c r="Z35" s="566">
        <v>63</v>
      </c>
      <c r="AA35" s="820"/>
    </row>
    <row r="36" spans="2:27" ht="6.75" customHeight="1" x14ac:dyDescent="0.2">
      <c r="B36" s="802"/>
      <c r="C36" s="802"/>
      <c r="D36" s="533"/>
      <c r="E36" s="253"/>
      <c r="F36" s="253"/>
      <c r="G36" s="533"/>
      <c r="H36" s="253"/>
      <c r="I36" s="802"/>
      <c r="J36" s="533"/>
      <c r="K36" s="253"/>
      <c r="L36" s="802"/>
      <c r="M36" s="533"/>
      <c r="N36" s="253"/>
      <c r="O36" s="802"/>
      <c r="P36" s="533"/>
      <c r="Q36" s="783"/>
      <c r="R36" s="802"/>
      <c r="S36" s="533"/>
      <c r="T36" s="783"/>
      <c r="U36" s="263"/>
      <c r="V36" s="533"/>
      <c r="W36" s="783"/>
      <c r="X36" s="263"/>
      <c r="Y36" s="533"/>
      <c r="Z36" s="783"/>
      <c r="AA36" s="263"/>
    </row>
    <row r="37" spans="2:27" ht="14.25" x14ac:dyDescent="0.2">
      <c r="B37" s="802" t="s">
        <v>496</v>
      </c>
      <c r="C37" s="802"/>
      <c r="D37" s="448"/>
      <c r="E37" s="322">
        <v>-0.7</v>
      </c>
      <c r="F37" s="1014"/>
      <c r="G37" s="448"/>
      <c r="H37" s="322">
        <v>-0.7</v>
      </c>
      <c r="I37" s="802"/>
      <c r="J37" s="448"/>
      <c r="K37" s="322">
        <v>-5.9</v>
      </c>
      <c r="L37" s="802"/>
      <c r="M37" s="448"/>
      <c r="N37" s="322">
        <v>-4.3</v>
      </c>
      <c r="O37" s="802"/>
      <c r="P37" s="448"/>
      <c r="Q37" s="458">
        <v>-5</v>
      </c>
      <c r="R37" s="802"/>
      <c r="S37" s="448"/>
      <c r="T37" s="458">
        <v>-1.4</v>
      </c>
      <c r="U37" s="263"/>
      <c r="V37" s="448"/>
      <c r="W37" s="458">
        <v>-9.4</v>
      </c>
      <c r="X37" s="263"/>
      <c r="Y37" s="448"/>
      <c r="Z37" s="458">
        <v>-19.600000000000001</v>
      </c>
      <c r="AA37" s="263"/>
    </row>
    <row r="38" spans="2:27" ht="6.75" customHeight="1" x14ac:dyDescent="0.2">
      <c r="B38" s="802"/>
      <c r="C38" s="802"/>
      <c r="D38" s="449"/>
      <c r="E38" s="255"/>
      <c r="F38" s="255"/>
      <c r="G38" s="449"/>
      <c r="H38" s="255"/>
      <c r="I38" s="802"/>
      <c r="J38" s="449"/>
      <c r="K38" s="255"/>
      <c r="L38" s="802"/>
      <c r="M38" s="449"/>
      <c r="N38" s="255"/>
      <c r="O38" s="802"/>
      <c r="P38" s="449"/>
      <c r="Q38" s="460"/>
      <c r="R38" s="802"/>
      <c r="S38" s="449"/>
      <c r="T38" s="460"/>
      <c r="U38" s="818"/>
      <c r="V38" s="449"/>
      <c r="W38" s="460"/>
      <c r="X38" s="818"/>
      <c r="Y38" s="449"/>
      <c r="Z38" s="460"/>
      <c r="AA38" s="818"/>
    </row>
    <row r="39" spans="2:27" ht="15" x14ac:dyDescent="0.25">
      <c r="B39" s="450" t="s">
        <v>330</v>
      </c>
      <c r="C39" s="802"/>
      <c r="D39" s="449"/>
      <c r="E39" s="566">
        <v>8.8000000000000007</v>
      </c>
      <c r="F39" s="566"/>
      <c r="G39" s="449"/>
      <c r="H39" s="566">
        <v>4.5</v>
      </c>
      <c r="I39" s="802"/>
      <c r="J39" s="449"/>
      <c r="K39" s="360">
        <v>5.2</v>
      </c>
      <c r="L39" s="802"/>
      <c r="M39" s="449"/>
      <c r="N39" s="360">
        <v>5.5</v>
      </c>
      <c r="O39" s="450"/>
      <c r="P39" s="449"/>
      <c r="Q39" s="360">
        <v>14.7</v>
      </c>
      <c r="R39" s="450"/>
      <c r="S39" s="449"/>
      <c r="T39" s="360">
        <v>13.3</v>
      </c>
      <c r="U39" s="820"/>
      <c r="V39" s="449"/>
      <c r="W39" s="360">
        <v>32.700000000000003</v>
      </c>
      <c r="X39" s="820"/>
      <c r="Y39" s="449"/>
      <c r="Z39" s="360">
        <v>43.4</v>
      </c>
      <c r="AA39" s="820"/>
    </row>
    <row r="40" spans="2:27" ht="6.75" customHeight="1" x14ac:dyDescent="0.2">
      <c r="B40" s="802"/>
      <c r="C40" s="802"/>
      <c r="D40" s="449"/>
      <c r="E40" s="255"/>
      <c r="F40" s="255"/>
      <c r="G40" s="449"/>
      <c r="H40" s="255"/>
      <c r="I40" s="802"/>
      <c r="J40" s="449"/>
      <c r="K40" s="255"/>
      <c r="L40" s="802"/>
      <c r="M40" s="449"/>
      <c r="N40" s="255"/>
      <c r="O40" s="802"/>
      <c r="P40" s="449"/>
      <c r="Q40" s="460"/>
      <c r="R40" s="802"/>
      <c r="S40" s="449"/>
      <c r="T40" s="460"/>
      <c r="U40" s="263"/>
      <c r="V40" s="449"/>
      <c r="W40" s="460"/>
      <c r="X40" s="263"/>
      <c r="Y40" s="449"/>
      <c r="Z40" s="460"/>
      <c r="AA40" s="263"/>
    </row>
    <row r="41" spans="2:27" ht="14.25" x14ac:dyDescent="0.2">
      <c r="B41" s="802" t="s">
        <v>563</v>
      </c>
      <c r="C41" s="802"/>
      <c r="D41" s="448"/>
      <c r="E41" s="322">
        <v>-0.1</v>
      </c>
      <c r="F41" s="1014"/>
      <c r="G41" s="448"/>
      <c r="H41" s="322">
        <v>2.5</v>
      </c>
      <c r="I41" s="802"/>
      <c r="J41" s="448"/>
      <c r="K41" s="322">
        <v>2.7</v>
      </c>
      <c r="L41" s="802"/>
      <c r="M41" s="448"/>
      <c r="N41" s="322">
        <v>1.1000000000000001</v>
      </c>
      <c r="O41" s="802"/>
      <c r="P41" s="448"/>
      <c r="Q41" s="458">
        <v>-3.6</v>
      </c>
      <c r="R41" s="802"/>
      <c r="S41" s="448"/>
      <c r="T41" s="458">
        <v>2.4</v>
      </c>
      <c r="U41" s="263"/>
      <c r="V41" s="448"/>
      <c r="W41" s="458">
        <v>-9.5</v>
      </c>
      <c r="X41" s="263"/>
      <c r="Y41" s="448"/>
      <c r="Z41" s="458">
        <v>-5.7</v>
      </c>
      <c r="AA41" s="263"/>
    </row>
    <row r="42" spans="2:27" ht="6.75" customHeight="1" x14ac:dyDescent="0.2">
      <c r="B42" s="802"/>
      <c r="C42" s="802"/>
      <c r="D42" s="449"/>
      <c r="E42" s="255"/>
      <c r="F42" s="255"/>
      <c r="G42" s="449"/>
      <c r="H42" s="255"/>
      <c r="I42" s="802"/>
      <c r="J42" s="449"/>
      <c r="K42" s="255"/>
      <c r="L42" s="802"/>
      <c r="M42" s="449"/>
      <c r="N42" s="255"/>
      <c r="O42" s="802"/>
      <c r="P42" s="449"/>
      <c r="Q42" s="460"/>
      <c r="R42" s="802"/>
      <c r="S42" s="449"/>
      <c r="T42" s="460"/>
      <c r="U42" s="818"/>
      <c r="V42" s="449"/>
      <c r="W42" s="460"/>
      <c r="X42" s="818"/>
      <c r="Y42" s="449"/>
      <c r="Z42" s="460"/>
      <c r="AA42" s="818"/>
    </row>
    <row r="43" spans="2:27" ht="17.25" customHeight="1" thickBot="1" x14ac:dyDescent="0.3">
      <c r="B43" s="450" t="s">
        <v>331</v>
      </c>
      <c r="C43" s="802"/>
      <c r="D43" s="365" t="s">
        <v>1</v>
      </c>
      <c r="E43" s="722">
        <v>8.6999999999999993</v>
      </c>
      <c r="F43" s="566"/>
      <c r="G43" s="365" t="s">
        <v>1</v>
      </c>
      <c r="H43" s="722">
        <v>7</v>
      </c>
      <c r="I43" s="802"/>
      <c r="J43" s="365" t="s">
        <v>1</v>
      </c>
      <c r="K43" s="722">
        <v>7.9</v>
      </c>
      <c r="L43" s="802"/>
      <c r="M43" s="365" t="s">
        <v>1</v>
      </c>
      <c r="N43" s="722">
        <v>6.6</v>
      </c>
      <c r="O43" s="450"/>
      <c r="P43" s="365" t="s">
        <v>1</v>
      </c>
      <c r="Q43" s="364">
        <v>11.1</v>
      </c>
      <c r="R43" s="450"/>
      <c r="S43" s="365" t="s">
        <v>1</v>
      </c>
      <c r="T43" s="364">
        <v>15.7</v>
      </c>
      <c r="U43" s="820"/>
      <c r="V43" s="365" t="s">
        <v>1</v>
      </c>
      <c r="W43" s="364">
        <v>23.2</v>
      </c>
      <c r="X43" s="820"/>
      <c r="Y43" s="365" t="s">
        <v>1</v>
      </c>
      <c r="Z43" s="364">
        <v>37.700000000000003</v>
      </c>
      <c r="AA43" s="820"/>
    </row>
    <row r="44" spans="2:27" ht="6.75" customHeight="1" x14ac:dyDescent="0.25">
      <c r="B44" s="450"/>
      <c r="C44" s="802"/>
      <c r="D44" s="361"/>
      <c r="E44" s="566"/>
      <c r="F44" s="566"/>
      <c r="G44" s="361"/>
      <c r="H44" s="566"/>
      <c r="I44" s="802"/>
      <c r="J44" s="361"/>
      <c r="K44" s="566"/>
      <c r="L44" s="802"/>
      <c r="M44" s="361"/>
      <c r="N44" s="566"/>
      <c r="O44" s="450"/>
      <c r="P44" s="361"/>
      <c r="Q44" s="360"/>
      <c r="R44" s="450"/>
      <c r="S44" s="361"/>
      <c r="T44" s="360"/>
      <c r="U44" s="820"/>
      <c r="V44" s="361"/>
      <c r="W44" s="360"/>
      <c r="X44" s="820"/>
      <c r="Y44" s="361"/>
      <c r="Z44" s="360"/>
      <c r="AA44" s="820"/>
    </row>
    <row r="45" spans="2:27" ht="14.25" x14ac:dyDescent="0.2">
      <c r="B45" s="802" t="s">
        <v>323</v>
      </c>
      <c r="C45" s="802"/>
      <c r="D45" s="448"/>
      <c r="E45" s="322">
        <v>1</v>
      </c>
      <c r="F45" s="1014"/>
      <c r="G45" s="448"/>
      <c r="H45" s="322">
        <v>0.1</v>
      </c>
      <c r="I45" s="802"/>
      <c r="J45" s="448"/>
      <c r="K45" s="322">
        <v>0.3</v>
      </c>
      <c r="L45" s="802"/>
      <c r="M45" s="448"/>
      <c r="N45" s="322">
        <v>0</v>
      </c>
      <c r="O45" s="802"/>
      <c r="P45" s="448"/>
      <c r="Q45" s="322">
        <v>0</v>
      </c>
      <c r="R45" s="802"/>
      <c r="S45" s="448"/>
      <c r="T45" s="322">
        <v>1.1000000000000001</v>
      </c>
      <c r="U45" s="263"/>
      <c r="V45" s="448"/>
      <c r="W45" s="322">
        <v>0</v>
      </c>
      <c r="X45" s="263"/>
      <c r="Y45" s="448"/>
      <c r="Z45" s="322">
        <v>0.3</v>
      </c>
      <c r="AA45" s="263"/>
    </row>
    <row r="46" spans="2:27" ht="6.75" customHeight="1" x14ac:dyDescent="0.2">
      <c r="B46" s="802"/>
      <c r="C46" s="802"/>
      <c r="D46" s="449"/>
      <c r="E46" s="255"/>
      <c r="F46" s="255"/>
      <c r="G46" s="449"/>
      <c r="H46" s="255"/>
      <c r="I46" s="802"/>
      <c r="J46" s="449"/>
      <c r="K46" s="255"/>
      <c r="L46" s="802"/>
      <c r="M46" s="449"/>
      <c r="N46" s="255"/>
      <c r="O46" s="802"/>
      <c r="P46" s="449"/>
      <c r="Q46" s="460"/>
      <c r="R46" s="802"/>
      <c r="S46" s="449"/>
      <c r="T46" s="460"/>
      <c r="U46" s="818"/>
      <c r="V46" s="449"/>
      <c r="W46" s="460"/>
      <c r="X46" s="818"/>
      <c r="Y46" s="449"/>
      <c r="Z46" s="460"/>
      <c r="AA46" s="818"/>
    </row>
    <row r="47" spans="2:27" ht="17.25" customHeight="1" thickBot="1" x14ac:dyDescent="0.3">
      <c r="B47" s="450" t="s">
        <v>416</v>
      </c>
      <c r="C47" s="802"/>
      <c r="D47" s="365" t="s">
        <v>1</v>
      </c>
      <c r="E47" s="722">
        <v>9.6999999999999993</v>
      </c>
      <c r="F47" s="566"/>
      <c r="G47" s="365" t="s">
        <v>1</v>
      </c>
      <c r="H47" s="722">
        <v>7.1</v>
      </c>
      <c r="I47" s="802"/>
      <c r="J47" s="365" t="s">
        <v>1</v>
      </c>
      <c r="K47" s="722">
        <v>8.1999999999999993</v>
      </c>
      <c r="L47" s="802"/>
      <c r="M47" s="365" t="s">
        <v>1</v>
      </c>
      <c r="N47" s="722">
        <v>6.6</v>
      </c>
      <c r="O47" s="450"/>
      <c r="P47" s="365" t="s">
        <v>1</v>
      </c>
      <c r="Q47" s="722">
        <v>11.1</v>
      </c>
      <c r="R47" s="450"/>
      <c r="S47" s="365" t="s">
        <v>1</v>
      </c>
      <c r="T47" s="722">
        <v>16.8</v>
      </c>
      <c r="U47" s="820"/>
      <c r="V47" s="365" t="s">
        <v>1</v>
      </c>
      <c r="W47" s="722">
        <v>23.2</v>
      </c>
      <c r="X47" s="820"/>
      <c r="Y47" s="365" t="s">
        <v>1</v>
      </c>
      <c r="Z47" s="722">
        <v>38</v>
      </c>
      <c r="AA47" s="820"/>
    </row>
    <row r="48" spans="2:27" ht="15" x14ac:dyDescent="0.25">
      <c r="B48" s="450"/>
      <c r="C48" s="802"/>
      <c r="D48" s="449"/>
      <c r="E48" s="255"/>
      <c r="F48" s="255"/>
      <c r="G48" s="449"/>
      <c r="H48" s="255"/>
      <c r="I48" s="802"/>
      <c r="J48" s="449"/>
      <c r="K48" s="255"/>
      <c r="L48" s="802"/>
      <c r="M48" s="449"/>
      <c r="N48" s="255"/>
      <c r="O48" s="802"/>
      <c r="P48" s="449"/>
      <c r="Q48" s="460"/>
      <c r="R48" s="802"/>
      <c r="S48" s="818"/>
      <c r="T48" s="255"/>
      <c r="U48" s="263"/>
      <c r="V48" s="818"/>
      <c r="W48" s="255"/>
      <c r="X48" s="263"/>
      <c r="Y48" s="818"/>
      <c r="Z48" s="255"/>
      <c r="AA48" s="263"/>
    </row>
    <row r="49" spans="2:27" ht="14.25" x14ac:dyDescent="0.2">
      <c r="B49" s="802" t="s">
        <v>130</v>
      </c>
      <c r="C49" s="802"/>
      <c r="D49" s="533"/>
      <c r="E49" s="659">
        <v>0.46100000000000002</v>
      </c>
      <c r="F49" s="1012"/>
      <c r="G49" s="533"/>
      <c r="H49" s="1012">
        <v>0.46300000000000002</v>
      </c>
      <c r="I49" s="802"/>
      <c r="J49" s="533"/>
      <c r="K49" s="659">
        <v>0.497</v>
      </c>
      <c r="L49" s="802"/>
      <c r="M49" s="533"/>
      <c r="N49" s="659">
        <v>0.46899999999999997</v>
      </c>
      <c r="O49" s="802"/>
      <c r="P49" s="533"/>
      <c r="Q49" s="659">
        <v>0.30399999999999999</v>
      </c>
      <c r="R49" s="802"/>
      <c r="S49" s="822"/>
      <c r="T49" s="1046">
        <v>0.46200000000000002</v>
      </c>
      <c r="U49" s="822"/>
      <c r="V49" s="822"/>
      <c r="W49" s="1046">
        <v>0.311</v>
      </c>
      <c r="X49" s="822"/>
      <c r="Y49" s="822"/>
      <c r="Z49" s="659">
        <v>0.40200000000000002</v>
      </c>
      <c r="AA49" s="822"/>
    </row>
    <row r="50" spans="2:27" ht="14.25" x14ac:dyDescent="0.2">
      <c r="B50" s="802" t="s">
        <v>135</v>
      </c>
      <c r="C50" s="802"/>
      <c r="D50" s="533"/>
      <c r="E50" s="659">
        <v>0.22700000000000001</v>
      </c>
      <c r="F50" s="1012"/>
      <c r="G50" s="533"/>
      <c r="H50" s="1012">
        <v>0.216</v>
      </c>
      <c r="I50" s="802"/>
      <c r="J50" s="533"/>
      <c r="K50" s="659">
        <v>0.215</v>
      </c>
      <c r="L50" s="802"/>
      <c r="M50" s="533"/>
      <c r="N50" s="659">
        <v>0.23100000000000001</v>
      </c>
      <c r="O50" s="802"/>
      <c r="P50" s="533"/>
      <c r="Q50" s="659">
        <v>0.247</v>
      </c>
      <c r="R50" s="802"/>
      <c r="S50" s="822"/>
      <c r="T50" s="1046">
        <v>0.221</v>
      </c>
      <c r="U50" s="822"/>
      <c r="V50" s="822"/>
      <c r="W50" s="1046">
        <v>0.24099999999999999</v>
      </c>
      <c r="X50" s="822"/>
      <c r="Y50" s="822"/>
      <c r="Z50" s="659">
        <v>0.23200000000000001</v>
      </c>
      <c r="AA50" s="822"/>
    </row>
    <row r="51" spans="2:27" ht="14.25" x14ac:dyDescent="0.2">
      <c r="B51" s="802" t="s">
        <v>31</v>
      </c>
      <c r="C51" s="802"/>
      <c r="D51" s="448"/>
      <c r="E51" s="659">
        <v>0.17399999999999999</v>
      </c>
      <c r="F51" s="1012"/>
      <c r="G51" s="448"/>
      <c r="H51" s="1012">
        <v>0.20499999999999999</v>
      </c>
      <c r="I51" s="802"/>
      <c r="J51" s="448"/>
      <c r="K51" s="659">
        <v>0.155</v>
      </c>
      <c r="L51" s="802"/>
      <c r="M51" s="448"/>
      <c r="N51" s="659">
        <v>6.5000000000000002E-2</v>
      </c>
      <c r="O51" s="802"/>
      <c r="P51" s="448"/>
      <c r="Q51" s="659">
        <v>0.152</v>
      </c>
      <c r="R51" s="802"/>
      <c r="S51" s="258"/>
      <c r="T51" s="1046">
        <v>0.189</v>
      </c>
      <c r="U51" s="822"/>
      <c r="V51" s="258"/>
      <c r="W51" s="1046">
        <v>0.17399999999999999</v>
      </c>
      <c r="X51" s="822"/>
      <c r="Y51" s="258"/>
      <c r="Z51" s="659">
        <v>0.13900000000000001</v>
      </c>
      <c r="AA51" s="822"/>
    </row>
    <row r="52" spans="2:27" ht="17.25" customHeight="1" thickBot="1" x14ac:dyDescent="0.25">
      <c r="B52" s="802" t="s">
        <v>32</v>
      </c>
      <c r="C52" s="430"/>
      <c r="D52" s="256"/>
      <c r="E52" s="723">
        <v>0.86199999999999999</v>
      </c>
      <c r="F52" s="485"/>
      <c r="G52" s="256"/>
      <c r="H52" s="723">
        <v>0.88400000000000001</v>
      </c>
      <c r="I52" s="430"/>
      <c r="J52" s="256"/>
      <c r="K52" s="723">
        <v>0.86699999999999999</v>
      </c>
      <c r="L52" s="430"/>
      <c r="M52" s="256"/>
      <c r="N52" s="723">
        <v>0.76500000000000001</v>
      </c>
      <c r="O52" s="430"/>
      <c r="P52" s="256"/>
      <c r="Q52" s="723">
        <v>0.70299999999999996</v>
      </c>
      <c r="R52" s="430"/>
      <c r="S52" s="823"/>
      <c r="T52" s="723">
        <v>0.872</v>
      </c>
      <c r="U52" s="822"/>
      <c r="V52" s="823"/>
      <c r="W52" s="723">
        <v>0.72599999999999998</v>
      </c>
      <c r="X52" s="822"/>
      <c r="Y52" s="823"/>
      <c r="Z52" s="723">
        <v>0.77300000000000002</v>
      </c>
      <c r="AA52" s="822"/>
    </row>
    <row r="53" spans="2:27" ht="17.25" customHeight="1" x14ac:dyDescent="0.2">
      <c r="B53" s="802"/>
      <c r="C53" s="430"/>
      <c r="D53" s="338"/>
      <c r="E53" s="485"/>
      <c r="F53" s="485"/>
      <c r="G53" s="485"/>
      <c r="H53" s="485"/>
      <c r="I53" s="430"/>
      <c r="J53" s="338"/>
      <c r="K53" s="485"/>
      <c r="L53" s="430"/>
      <c r="M53" s="338"/>
      <c r="N53" s="485"/>
      <c r="O53" s="430"/>
      <c r="P53" s="338"/>
      <c r="Q53" s="330"/>
      <c r="R53" s="430"/>
      <c r="S53" s="341"/>
      <c r="T53" s="485"/>
      <c r="U53" s="822"/>
      <c r="V53" s="341"/>
      <c r="W53" s="485"/>
      <c r="X53" s="822"/>
      <c r="Y53" s="341"/>
      <c r="Z53" s="485"/>
      <c r="AA53" s="822"/>
    </row>
    <row r="54" spans="2:27" ht="17.25" customHeight="1" x14ac:dyDescent="0.2">
      <c r="B54" s="938"/>
      <c r="C54" s="430"/>
      <c r="D54" s="449"/>
      <c r="E54" s="485"/>
      <c r="F54" s="485"/>
      <c r="G54" s="485"/>
      <c r="H54" s="485"/>
      <c r="I54" s="430"/>
      <c r="J54" s="449"/>
      <c r="K54" s="485"/>
      <c r="L54" s="430"/>
      <c r="M54" s="449"/>
      <c r="N54" s="485"/>
      <c r="O54" s="430"/>
      <c r="P54" s="449"/>
      <c r="Q54" s="330"/>
      <c r="R54" s="430"/>
      <c r="S54" s="341"/>
      <c r="T54" s="485"/>
      <c r="U54" s="822"/>
      <c r="V54" s="341"/>
      <c r="W54" s="485"/>
      <c r="X54" s="822"/>
      <c r="Y54" s="341"/>
      <c r="Z54" s="485"/>
      <c r="AA54" s="822"/>
    </row>
    <row r="55" spans="2:27" ht="28.5" customHeight="1" x14ac:dyDescent="0.2">
      <c r="B55" s="1206" t="s">
        <v>574</v>
      </c>
      <c r="C55" s="1206"/>
      <c r="D55" s="1206"/>
      <c r="E55" s="1206"/>
      <c r="F55" s="1206"/>
      <c r="G55" s="1206"/>
      <c r="H55" s="1206"/>
      <c r="I55" s="1206"/>
      <c r="J55" s="1206"/>
      <c r="K55" s="1206"/>
      <c r="L55" s="1206"/>
      <c r="M55" s="1206"/>
      <c r="N55" s="1206"/>
      <c r="O55" s="1206"/>
      <c r="P55" s="1206"/>
      <c r="Q55" s="1206"/>
      <c r="R55" s="1206"/>
      <c r="S55" s="1206"/>
      <c r="T55" s="1206"/>
      <c r="U55" s="1206"/>
      <c r="V55" s="1206"/>
      <c r="W55" s="1206"/>
      <c r="X55" s="1206"/>
      <c r="Y55" s="1206"/>
      <c r="Z55" s="1206"/>
      <c r="AA55" s="1206"/>
    </row>
    <row r="56" spans="2:27" ht="14.25" x14ac:dyDescent="0.2">
      <c r="B56" s="938" t="s">
        <v>524</v>
      </c>
      <c r="C56" s="802"/>
      <c r="D56" s="533"/>
      <c r="E56" s="452"/>
      <c r="F56" s="452"/>
      <c r="G56" s="452"/>
      <c r="H56" s="452"/>
      <c r="I56" s="802"/>
      <c r="J56" s="533"/>
      <c r="K56" s="452"/>
      <c r="L56" s="802"/>
      <c r="M56" s="533"/>
      <c r="N56" s="452"/>
      <c r="O56" s="262"/>
      <c r="P56" s="533"/>
      <c r="Q56" s="452"/>
      <c r="R56" s="262"/>
      <c r="S56" s="263"/>
      <c r="T56" s="452"/>
      <c r="U56" s="263"/>
      <c r="V56" s="263"/>
      <c r="W56" s="452"/>
      <c r="X56" s="263"/>
      <c r="Y56" s="263"/>
      <c r="Z56" s="452"/>
      <c r="AA56" s="263"/>
    </row>
  </sheetData>
  <mergeCells count="5">
    <mergeCell ref="B1:AA1"/>
    <mergeCell ref="B2:AA2"/>
    <mergeCell ref="A3:AA3"/>
    <mergeCell ref="B4:AA4"/>
    <mergeCell ref="B55:AA55"/>
  </mergeCells>
  <printOptions horizontalCentered="1"/>
  <pageMargins left="0.75" right="0.63" top="0.61" bottom="0.77" header="0.5" footer="0.5"/>
  <pageSetup scale="65" orientation="landscape" horizontalDpi="1200" verticalDpi="1200" r:id="rId1"/>
  <headerFooter alignWithMargins="0">
    <oddHeader>&amp;R&amp;G</oddHeader>
    <oddFooter>&amp;C&amp;12PAGE 25</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RowHeight="12.75" x14ac:dyDescent="0.2"/>
  <cols>
    <col min="1" max="1" width="40.7109375" style="456" customWidth="1"/>
    <col min="2" max="2" width="6.28515625" style="456" customWidth="1"/>
    <col min="3" max="3" width="8" style="19" customWidth="1"/>
    <col min="4" max="4" width="4.5703125" style="19" customWidth="1"/>
    <col min="5" max="5" width="6.28515625" style="44" customWidth="1"/>
    <col min="6" max="6" width="7.85546875" style="19" customWidth="1"/>
    <col min="7" max="7" width="4.5703125" style="19" customWidth="1"/>
    <col min="8" max="8" width="6.28515625" style="19" customWidth="1"/>
    <col min="9" max="9" width="7.85546875" style="19" customWidth="1"/>
    <col min="10" max="10" width="4.5703125" style="19" customWidth="1"/>
    <col min="11" max="11" width="6.28515625" style="19" customWidth="1"/>
    <col min="12" max="12" width="7.85546875" style="19" customWidth="1"/>
    <col min="13" max="13" width="4.5703125" style="19" customWidth="1"/>
    <col min="14" max="14" width="6.28515625" style="44" customWidth="1"/>
    <col min="15" max="15" width="7.85546875" style="19" customWidth="1"/>
    <col min="16" max="16" width="4.5703125" style="19" customWidth="1"/>
    <col min="17" max="17" width="6.28515625" style="456" customWidth="1"/>
    <col min="18" max="18" width="8" style="19" customWidth="1"/>
    <col min="19" max="19" width="33" style="19" bestFit="1" customWidth="1"/>
    <col min="20" max="16384" width="9.140625" style="456"/>
  </cols>
  <sheetData>
    <row r="1" spans="1:23" ht="16.5" customHeight="1" x14ac:dyDescent="0.25">
      <c r="A1" s="1093" t="s">
        <v>445</v>
      </c>
      <c r="B1" s="1093"/>
      <c r="C1" s="1093"/>
      <c r="D1" s="1093"/>
      <c r="E1" s="1093"/>
      <c r="F1" s="1093"/>
      <c r="G1" s="1093"/>
      <c r="H1" s="1093"/>
      <c r="I1" s="1093"/>
      <c r="J1" s="1093"/>
      <c r="K1" s="1093"/>
      <c r="L1" s="1093"/>
      <c r="M1" s="1093"/>
      <c r="N1" s="1093"/>
      <c r="O1" s="1093"/>
      <c r="P1" s="1093"/>
      <c r="Q1" s="1093"/>
      <c r="R1" s="1093"/>
      <c r="S1" s="991"/>
      <c r="T1" s="991"/>
      <c r="U1" s="991"/>
    </row>
    <row r="2" spans="1:23" s="17" customFormat="1" ht="16.5" customHeight="1" x14ac:dyDescent="0.25">
      <c r="A2" s="1094" t="s">
        <v>417</v>
      </c>
      <c r="B2" s="1094"/>
      <c r="C2" s="1094"/>
      <c r="D2" s="1094"/>
      <c r="E2" s="1094"/>
      <c r="F2" s="1094"/>
      <c r="G2" s="1094"/>
      <c r="H2" s="1094"/>
      <c r="I2" s="1094"/>
      <c r="J2" s="1094"/>
      <c r="K2" s="1094"/>
      <c r="L2" s="1094"/>
      <c r="M2" s="1094"/>
      <c r="N2" s="1094"/>
      <c r="O2" s="1094"/>
      <c r="P2" s="1094"/>
      <c r="Q2" s="1094"/>
      <c r="R2" s="1094"/>
      <c r="S2" s="992"/>
      <c r="T2" s="992"/>
      <c r="U2" s="992"/>
    </row>
    <row r="3" spans="1:23" s="17" customFormat="1" ht="12.75" customHeight="1" x14ac:dyDescent="0.2">
      <c r="A3" s="68"/>
      <c r="B3" s="42"/>
      <c r="C3" s="16"/>
      <c r="D3" s="16"/>
      <c r="E3" s="41"/>
      <c r="F3" s="16"/>
      <c r="G3" s="16"/>
      <c r="H3" s="16"/>
      <c r="I3" s="16"/>
      <c r="J3" s="16"/>
      <c r="K3" s="16"/>
      <c r="L3" s="16"/>
      <c r="M3" s="16"/>
      <c r="N3" s="41"/>
      <c r="O3" s="16"/>
      <c r="P3" s="16"/>
      <c r="Q3" s="42"/>
      <c r="R3" s="16"/>
    </row>
    <row r="4" spans="1:23" s="17" customFormat="1" ht="12.75" customHeight="1" x14ac:dyDescent="0.2">
      <c r="A4" s="42"/>
      <c r="B4" s="42"/>
      <c r="C4" s="16"/>
      <c r="D4" s="16"/>
      <c r="E4" s="41"/>
      <c r="F4" s="16"/>
      <c r="G4" s="16"/>
      <c r="H4" s="16"/>
      <c r="I4" s="16"/>
      <c r="J4" s="16"/>
      <c r="K4" s="16"/>
      <c r="L4" s="16"/>
      <c r="M4" s="16"/>
      <c r="N4" s="41"/>
      <c r="O4" s="16"/>
      <c r="P4" s="16"/>
      <c r="Q4" s="42"/>
      <c r="R4" s="16"/>
    </row>
    <row r="5" spans="1:23" s="17" customFormat="1" ht="12.75" customHeight="1" x14ac:dyDescent="0.2">
      <c r="E5" s="43"/>
      <c r="N5" s="43"/>
    </row>
    <row r="6" spans="1:23" s="45" customFormat="1" ht="17.25" customHeight="1" x14ac:dyDescent="0.2">
      <c r="B6" s="1208" t="s">
        <v>485</v>
      </c>
      <c r="C6" s="1208"/>
      <c r="D6" s="1208"/>
      <c r="E6" s="1208"/>
      <c r="F6" s="1208"/>
      <c r="G6" s="1208"/>
      <c r="H6" s="1208"/>
      <c r="I6" s="1208"/>
      <c r="J6" s="1208"/>
      <c r="K6" s="1208"/>
      <c r="L6" s="1208"/>
      <c r="M6" s="1208"/>
      <c r="N6" s="1208"/>
      <c r="O6" s="1208"/>
      <c r="P6" s="1208"/>
      <c r="Q6" s="1208"/>
      <c r="R6" s="1208"/>
    </row>
    <row r="7" spans="1:23" s="17" customFormat="1" ht="30" customHeight="1" x14ac:dyDescent="0.2">
      <c r="B7" s="1207" t="s">
        <v>444</v>
      </c>
      <c r="C7" s="1207"/>
      <c r="D7" s="122"/>
      <c r="E7" s="1207" t="s">
        <v>57</v>
      </c>
      <c r="F7" s="1207"/>
      <c r="G7" s="122"/>
      <c r="H7" s="1207" t="s">
        <v>439</v>
      </c>
      <c r="I7" s="1207"/>
      <c r="J7" s="122"/>
      <c r="K7" s="1207" t="s">
        <v>440</v>
      </c>
      <c r="L7" s="1207"/>
      <c r="M7" s="122"/>
      <c r="N7" s="1207" t="s">
        <v>441</v>
      </c>
      <c r="O7" s="1207"/>
      <c r="P7" s="122"/>
      <c r="Q7" s="121"/>
      <c r="R7" s="122" t="s">
        <v>287</v>
      </c>
      <c r="V7" s="1207" t="s">
        <v>444</v>
      </c>
      <c r="W7" s="1207"/>
    </row>
    <row r="8" spans="1:23" x14ac:dyDescent="0.2">
      <c r="B8" s="128"/>
      <c r="C8" s="490"/>
      <c r="D8" s="125"/>
      <c r="E8" s="489"/>
      <c r="F8" s="125"/>
      <c r="G8" s="490"/>
      <c r="H8" s="128"/>
      <c r="I8" s="490"/>
      <c r="J8" s="490"/>
      <c r="K8" s="128"/>
      <c r="L8" s="490"/>
      <c r="M8" s="490"/>
      <c r="N8" s="128"/>
      <c r="O8" s="490"/>
      <c r="P8" s="490"/>
      <c r="Q8" s="489"/>
      <c r="R8" s="490"/>
      <c r="V8" s="128"/>
      <c r="W8" s="490"/>
    </row>
    <row r="9" spans="1:23" ht="13.5" thickBot="1" x14ac:dyDescent="0.25">
      <c r="A9" s="22" t="s">
        <v>23</v>
      </c>
      <c r="B9" s="491" t="s">
        <v>1</v>
      </c>
      <c r="C9" s="492"/>
      <c r="D9" s="493"/>
      <c r="E9" s="491" t="s">
        <v>1</v>
      </c>
      <c r="F9" s="492"/>
      <c r="G9" s="493"/>
      <c r="H9" s="491" t="s">
        <v>1</v>
      </c>
      <c r="I9" s="492"/>
      <c r="J9" s="493"/>
      <c r="K9" s="491" t="s">
        <v>1</v>
      </c>
      <c r="L9" s="492"/>
      <c r="M9" s="493"/>
      <c r="N9" s="491" t="s">
        <v>1</v>
      </c>
      <c r="O9" s="492"/>
      <c r="P9" s="493"/>
      <c r="Q9" s="491" t="s">
        <v>1</v>
      </c>
      <c r="R9" s="492">
        <f>SUM(C9:O9)</f>
        <v>0</v>
      </c>
      <c r="V9" s="491" t="s">
        <v>1</v>
      </c>
      <c r="W9" s="492">
        <v>3.4</v>
      </c>
    </row>
    <row r="10" spans="1:23" x14ac:dyDescent="0.2">
      <c r="A10" s="22"/>
      <c r="B10" s="494"/>
      <c r="C10" s="488"/>
      <c r="D10" s="488"/>
      <c r="E10" s="494"/>
      <c r="F10" s="488"/>
      <c r="G10" s="488"/>
      <c r="H10" s="494"/>
      <c r="I10" s="488"/>
      <c r="J10" s="488"/>
      <c r="K10" s="494"/>
      <c r="L10" s="488"/>
      <c r="M10" s="488"/>
      <c r="N10" s="494"/>
      <c r="O10" s="488"/>
      <c r="P10" s="488"/>
      <c r="Q10" s="494"/>
      <c r="R10" s="488"/>
      <c r="V10" s="494"/>
      <c r="W10" s="488"/>
    </row>
    <row r="11" spans="1:23" x14ac:dyDescent="0.2">
      <c r="A11" s="22" t="s">
        <v>25</v>
      </c>
      <c r="B11" s="495"/>
      <c r="C11" s="496"/>
      <c r="D11" s="493"/>
      <c r="E11" s="495"/>
      <c r="F11" s="496"/>
      <c r="G11" s="493"/>
      <c r="H11" s="495"/>
      <c r="I11" s="496"/>
      <c r="J11" s="493"/>
      <c r="K11" s="495"/>
      <c r="L11" s="496"/>
      <c r="M11" s="493"/>
      <c r="N11" s="495"/>
      <c r="O11" s="496"/>
      <c r="P11" s="493"/>
      <c r="Q11" s="495"/>
      <c r="R11" s="496">
        <f>SUM(C11:O11)</f>
        <v>0</v>
      </c>
      <c r="T11" s="952">
        <f>R9-R11</f>
        <v>0</v>
      </c>
      <c r="V11" s="495"/>
      <c r="W11" s="496">
        <v>2.9</v>
      </c>
    </row>
    <row r="12" spans="1:23" x14ac:dyDescent="0.2">
      <c r="A12" s="22" t="s">
        <v>4</v>
      </c>
      <c r="B12" s="494"/>
      <c r="C12" s="488"/>
      <c r="D12" s="488"/>
      <c r="E12" s="494"/>
      <c r="F12" s="488"/>
      <c r="G12" s="488"/>
      <c r="H12" s="494"/>
      <c r="I12" s="488"/>
      <c r="J12" s="488"/>
      <c r="K12" s="494"/>
      <c r="L12" s="488"/>
      <c r="M12" s="488"/>
      <c r="N12" s="494"/>
      <c r="O12" s="488"/>
      <c r="P12" s="488"/>
      <c r="Q12" s="494"/>
      <c r="R12" s="488"/>
      <c r="V12" s="494"/>
      <c r="W12" s="488"/>
    </row>
    <row r="13" spans="1:23" x14ac:dyDescent="0.2">
      <c r="A13" s="22" t="s">
        <v>26</v>
      </c>
      <c r="B13" s="437"/>
      <c r="C13" s="488"/>
      <c r="D13" s="488"/>
      <c r="E13" s="494"/>
      <c r="F13" s="488"/>
      <c r="G13" s="488"/>
      <c r="H13" s="437"/>
      <c r="I13" s="488"/>
      <c r="J13" s="488"/>
      <c r="K13" s="437"/>
      <c r="L13" s="488"/>
      <c r="M13" s="488"/>
      <c r="N13" s="437"/>
      <c r="O13" s="488"/>
      <c r="P13" s="488"/>
      <c r="Q13" s="494"/>
      <c r="R13" s="488">
        <f>SUM(C13:O13)</f>
        <v>0</v>
      </c>
      <c r="V13" s="437"/>
      <c r="W13" s="488">
        <v>16.8</v>
      </c>
    </row>
    <row r="14" spans="1:23" x14ac:dyDescent="0.2">
      <c r="A14" s="863" t="s">
        <v>146</v>
      </c>
      <c r="B14" s="865"/>
      <c r="C14" s="488"/>
      <c r="D14" s="859"/>
      <c r="E14" s="864"/>
      <c r="F14" s="488"/>
      <c r="G14" s="493"/>
      <c r="H14" s="865"/>
      <c r="I14" s="488"/>
      <c r="J14" s="493"/>
      <c r="K14" s="865"/>
      <c r="L14" s="488"/>
      <c r="M14" s="493"/>
      <c r="N14" s="865"/>
      <c r="O14" s="488"/>
      <c r="P14" s="859"/>
      <c r="Q14" s="864"/>
      <c r="R14" s="488">
        <f>SUM(C14:O14)</f>
        <v>0</v>
      </c>
      <c r="V14" s="865"/>
      <c r="W14" s="488">
        <v>9.4</v>
      </c>
    </row>
    <row r="15" spans="1:23" x14ac:dyDescent="0.2">
      <c r="A15" s="863" t="s">
        <v>36</v>
      </c>
      <c r="B15" s="865"/>
      <c r="C15" s="488"/>
      <c r="D15" s="498"/>
      <c r="E15" s="864"/>
      <c r="F15" s="488"/>
      <c r="G15" s="498"/>
      <c r="H15" s="865"/>
      <c r="I15" s="488"/>
      <c r="J15" s="498"/>
      <c r="K15" s="865"/>
      <c r="L15" s="488"/>
      <c r="M15" s="498"/>
      <c r="N15" s="865"/>
      <c r="O15" s="488"/>
      <c r="P15" s="493"/>
      <c r="Q15" s="864"/>
      <c r="R15" s="488">
        <f>SUM(C15:O15)</f>
        <v>0</v>
      </c>
      <c r="V15" s="865"/>
      <c r="W15" s="488">
        <v>2.6</v>
      </c>
    </row>
    <row r="16" spans="1:23" ht="14.25" x14ac:dyDescent="0.2">
      <c r="A16" s="863" t="s">
        <v>453</v>
      </c>
      <c r="B16" s="864"/>
      <c r="C16" s="860"/>
      <c r="D16" s="499"/>
      <c r="E16" s="864"/>
      <c r="F16" s="860"/>
      <c r="G16" s="493"/>
      <c r="H16" s="864"/>
      <c r="I16" s="860"/>
      <c r="J16" s="493"/>
      <c r="K16" s="864"/>
      <c r="L16" s="860"/>
      <c r="M16" s="493"/>
      <c r="N16" s="864"/>
      <c r="O16" s="860"/>
      <c r="P16" s="860"/>
      <c r="Q16" s="864"/>
      <c r="R16" s="860"/>
      <c r="V16" s="864"/>
      <c r="W16" s="860"/>
    </row>
    <row r="17" spans="1:23" ht="13.5" thickBot="1" x14ac:dyDescent="0.25">
      <c r="A17" s="22"/>
      <c r="B17" s="500" t="s">
        <v>1</v>
      </c>
      <c r="C17" s="501">
        <f>C13-C14-C15</f>
        <v>0</v>
      </c>
      <c r="D17" s="493"/>
      <c r="E17" s="500" t="s">
        <v>1</v>
      </c>
      <c r="F17" s="501">
        <f>F13-F14-F15</f>
        <v>0</v>
      </c>
      <c r="G17" s="493"/>
      <c r="H17" s="500" t="s">
        <v>1</v>
      </c>
      <c r="I17" s="501">
        <f>I13-I14-I15</f>
        <v>0</v>
      </c>
      <c r="J17" s="493"/>
      <c r="K17" s="500" t="s">
        <v>1</v>
      </c>
      <c r="L17" s="501">
        <f>L13-L14-L15</f>
        <v>0</v>
      </c>
      <c r="M17" s="493"/>
      <c r="N17" s="500" t="s">
        <v>1</v>
      </c>
      <c r="O17" s="501">
        <f>O13-O14-O15</f>
        <v>0</v>
      </c>
      <c r="P17" s="493"/>
      <c r="Q17" s="500" t="s">
        <v>1</v>
      </c>
      <c r="R17" s="501">
        <f>R13-R14-R15-R16</f>
        <v>0</v>
      </c>
      <c r="S17" s="456"/>
      <c r="V17" s="500" t="s">
        <v>1</v>
      </c>
      <c r="W17" s="501">
        <f>W13-W14-W15</f>
        <v>4.8</v>
      </c>
    </row>
    <row r="18" spans="1:23" x14ac:dyDescent="0.2">
      <c r="B18" s="489"/>
      <c r="C18" s="490"/>
      <c r="D18" s="490"/>
      <c r="E18" s="489"/>
      <c r="F18" s="490"/>
      <c r="G18" s="490"/>
      <c r="H18" s="489"/>
      <c r="I18" s="490"/>
      <c r="J18" s="490"/>
      <c r="K18" s="489"/>
      <c r="L18" s="490"/>
      <c r="M18" s="490"/>
      <c r="N18" s="489"/>
      <c r="O18" s="490"/>
      <c r="P18" s="490"/>
      <c r="Q18" s="489"/>
      <c r="R18" s="490"/>
      <c r="S18" s="456"/>
      <c r="V18" s="489"/>
      <c r="W18" s="490"/>
    </row>
    <row r="19" spans="1:23" x14ac:dyDescent="0.2">
      <c r="A19" s="863" t="s">
        <v>130</v>
      </c>
      <c r="B19" s="866"/>
      <c r="C19" s="564" t="e">
        <f>C14/C13</f>
        <v>#DIV/0!</v>
      </c>
      <c r="D19" s="502"/>
      <c r="E19" s="864"/>
      <c r="F19" s="564" t="e">
        <f>F14/F13</f>
        <v>#DIV/0!</v>
      </c>
      <c r="G19" s="502"/>
      <c r="H19" s="866"/>
      <c r="I19" s="564" t="e">
        <f>I14/I13</f>
        <v>#DIV/0!</v>
      </c>
      <c r="J19" s="502"/>
      <c r="K19" s="866"/>
      <c r="L19" s="564" t="e">
        <f>L14/L13</f>
        <v>#DIV/0!</v>
      </c>
      <c r="M19" s="502"/>
      <c r="N19" s="866"/>
      <c r="O19" s="564" t="e">
        <f>O14/O13</f>
        <v>#DIV/0!</v>
      </c>
      <c r="P19" s="564"/>
      <c r="Q19" s="864"/>
      <c r="R19" s="564" t="e">
        <f>R14/R13</f>
        <v>#DIV/0!</v>
      </c>
      <c r="S19" s="456"/>
      <c r="V19" s="866"/>
      <c r="W19" s="564">
        <f>W14/W13</f>
        <v>0.56000000000000005</v>
      </c>
    </row>
    <row r="20" spans="1:23" x14ac:dyDescent="0.2">
      <c r="A20" s="863" t="s">
        <v>135</v>
      </c>
      <c r="B20" s="866"/>
      <c r="C20" s="564" t="e">
        <f>C15/C13</f>
        <v>#DIV/0!</v>
      </c>
      <c r="D20" s="502"/>
      <c r="E20" s="864"/>
      <c r="F20" s="564" t="e">
        <f>F15/F13</f>
        <v>#DIV/0!</v>
      </c>
      <c r="G20" s="502"/>
      <c r="H20" s="866"/>
      <c r="I20" s="564" t="e">
        <f>I15/I13</f>
        <v>#DIV/0!</v>
      </c>
      <c r="J20" s="502"/>
      <c r="K20" s="866"/>
      <c r="L20" s="564" t="e">
        <f>L15/L13</f>
        <v>#DIV/0!</v>
      </c>
      <c r="M20" s="502"/>
      <c r="N20" s="866"/>
      <c r="O20" s="564" t="e">
        <f>O15/O13</f>
        <v>#DIV/0!</v>
      </c>
      <c r="P20" s="564"/>
      <c r="Q20" s="864"/>
      <c r="R20" s="564" t="e">
        <f>R15/R13</f>
        <v>#DIV/0!</v>
      </c>
      <c r="S20" s="456"/>
      <c r="V20" s="866"/>
      <c r="W20" s="564">
        <f>W15/W13</f>
        <v>0.155</v>
      </c>
    </row>
    <row r="21" spans="1:23" ht="14.25" x14ac:dyDescent="0.2">
      <c r="A21" s="863" t="s">
        <v>454</v>
      </c>
      <c r="B21" s="866"/>
      <c r="C21" s="733"/>
      <c r="D21" s="504"/>
      <c r="E21" s="864"/>
      <c r="F21" s="733"/>
      <c r="G21" s="505"/>
      <c r="H21" s="866"/>
      <c r="I21" s="733"/>
      <c r="J21" s="505"/>
      <c r="K21" s="866"/>
      <c r="L21" s="733"/>
      <c r="M21" s="505"/>
      <c r="N21" s="866"/>
      <c r="O21" s="733"/>
      <c r="P21" s="733"/>
      <c r="Q21" s="864"/>
      <c r="R21" s="951" t="e">
        <f>R16/R13</f>
        <v>#DIV/0!</v>
      </c>
      <c r="S21" s="956" t="s">
        <v>442</v>
      </c>
      <c r="V21" s="866"/>
      <c r="W21" s="733"/>
    </row>
    <row r="22" spans="1:23" ht="13.5" thickBot="1" x14ac:dyDescent="0.25">
      <c r="A22" s="22" t="s">
        <v>32</v>
      </c>
      <c r="B22" s="507"/>
      <c r="C22" s="734" t="e">
        <f>SUM(C19:C21)</f>
        <v>#DIV/0!</v>
      </c>
      <c r="D22" s="506"/>
      <c r="E22" s="500"/>
      <c r="F22" s="734" t="e">
        <f>SUM(F19:F21)</f>
        <v>#DIV/0!</v>
      </c>
      <c r="G22" s="506"/>
      <c r="H22" s="507"/>
      <c r="I22" s="734" t="e">
        <f>SUM(I19:I21)</f>
        <v>#DIV/0!</v>
      </c>
      <c r="J22" s="506"/>
      <c r="K22" s="507"/>
      <c r="L22" s="734" t="e">
        <f>SUM(L19:L21)</f>
        <v>#DIV/0!</v>
      </c>
      <c r="M22" s="506"/>
      <c r="N22" s="507"/>
      <c r="O22" s="734" t="e">
        <f>SUM(O19:O21)</f>
        <v>#DIV/0!</v>
      </c>
      <c r="P22" s="350"/>
      <c r="Q22" s="500"/>
      <c r="R22" s="734" t="e">
        <f>SUM(R19:R21)</f>
        <v>#DIV/0!</v>
      </c>
      <c r="S22" s="456"/>
      <c r="V22" s="507"/>
      <c r="W22" s="734">
        <f>SUM(W19:W21)</f>
        <v>0.71499999999999997</v>
      </c>
    </row>
    <row r="23" spans="1:23" x14ac:dyDescent="0.2">
      <c r="B23" s="489"/>
      <c r="C23" s="135"/>
      <c r="D23" s="135"/>
      <c r="E23" s="136"/>
      <c r="F23" s="135"/>
      <c r="G23" s="135"/>
      <c r="H23" s="135"/>
      <c r="I23" s="135"/>
      <c r="J23" s="135"/>
      <c r="K23" s="135"/>
      <c r="L23" s="135"/>
      <c r="M23" s="135"/>
      <c r="N23" s="136"/>
      <c r="O23" s="135"/>
      <c r="P23" s="135"/>
      <c r="Q23" s="489"/>
      <c r="R23" s="135"/>
      <c r="S23" s="456"/>
    </row>
    <row r="24" spans="1:23" x14ac:dyDescent="0.2">
      <c r="B24" s="489"/>
      <c r="C24" s="490"/>
      <c r="D24" s="490"/>
      <c r="E24" s="128"/>
      <c r="F24" s="490"/>
      <c r="G24" s="490"/>
      <c r="H24" s="490"/>
      <c r="I24" s="490"/>
      <c r="J24" s="490"/>
      <c r="K24" s="490"/>
      <c r="L24" s="490"/>
      <c r="M24" s="490"/>
      <c r="N24" s="128"/>
      <c r="O24" s="490"/>
      <c r="P24" s="490"/>
      <c r="Q24" s="489"/>
      <c r="R24" s="490"/>
      <c r="S24" s="456"/>
    </row>
    <row r="25" spans="1:23" x14ac:dyDescent="0.2">
      <c r="B25" s="489"/>
      <c r="C25" s="490"/>
      <c r="D25" s="490"/>
      <c r="E25" s="128"/>
      <c r="F25" s="490"/>
      <c r="G25" s="490"/>
      <c r="H25" s="490"/>
      <c r="I25" s="490"/>
      <c r="J25" s="490"/>
      <c r="K25" s="490"/>
      <c r="L25" s="490"/>
      <c r="M25" s="490"/>
      <c r="N25" s="128"/>
      <c r="O25" s="490"/>
      <c r="P25" s="490"/>
      <c r="Q25" s="489"/>
      <c r="R25" s="490"/>
      <c r="S25" s="456"/>
    </row>
    <row r="26" spans="1:23" s="45" customFormat="1" ht="14.25" x14ac:dyDescent="0.2">
      <c r="B26" s="1208" t="s">
        <v>488</v>
      </c>
      <c r="C26" s="1208"/>
      <c r="D26" s="1208"/>
      <c r="E26" s="1208"/>
      <c r="F26" s="1208"/>
      <c r="G26" s="1208"/>
      <c r="H26" s="1208"/>
      <c r="I26" s="1208"/>
      <c r="J26" s="1208"/>
      <c r="K26" s="1208"/>
      <c r="L26" s="1208"/>
      <c r="M26" s="1208"/>
      <c r="N26" s="1208"/>
      <c r="O26" s="1208"/>
      <c r="P26" s="1208"/>
      <c r="Q26" s="1208"/>
      <c r="R26" s="1208"/>
    </row>
    <row r="27" spans="1:23" s="17" customFormat="1" ht="27" customHeight="1" x14ac:dyDescent="0.2">
      <c r="B27" s="1207" t="s">
        <v>444</v>
      </c>
      <c r="C27" s="1207"/>
      <c r="D27" s="122"/>
      <c r="E27" s="1207" t="s">
        <v>57</v>
      </c>
      <c r="F27" s="1207"/>
      <c r="G27" s="122"/>
      <c r="H27" s="1207" t="s">
        <v>439</v>
      </c>
      <c r="I27" s="1207"/>
      <c r="J27" s="122"/>
      <c r="K27" s="1207" t="s">
        <v>440</v>
      </c>
      <c r="L27" s="1207"/>
      <c r="M27" s="122"/>
      <c r="N27" s="1207" t="s">
        <v>441</v>
      </c>
      <c r="O27" s="1207"/>
      <c r="P27" s="122"/>
      <c r="Q27" s="121"/>
      <c r="R27" s="122" t="s">
        <v>287</v>
      </c>
      <c r="V27" s="1207" t="s">
        <v>444</v>
      </c>
      <c r="W27" s="1207"/>
    </row>
    <row r="28" spans="1:23" x14ac:dyDescent="0.2">
      <c r="B28" s="869"/>
      <c r="C28" s="862"/>
      <c r="D28" s="868"/>
      <c r="E28" s="867"/>
      <c r="F28" s="868"/>
      <c r="G28" s="862"/>
      <c r="H28" s="869"/>
      <c r="I28" s="862"/>
      <c r="J28" s="862"/>
      <c r="K28" s="128"/>
      <c r="L28" s="490"/>
      <c r="M28" s="862"/>
      <c r="N28" s="869"/>
      <c r="O28" s="862"/>
      <c r="P28" s="862"/>
      <c r="Q28" s="867"/>
      <c r="R28" s="862"/>
      <c r="S28" s="456"/>
      <c r="V28" s="869"/>
      <c r="W28" s="862"/>
    </row>
    <row r="29" spans="1:23" ht="13.5" thickBot="1" x14ac:dyDescent="0.25">
      <c r="A29" s="22" t="s">
        <v>23</v>
      </c>
      <c r="B29" s="491" t="s">
        <v>1</v>
      </c>
      <c r="C29" s="492">
        <v>115.9</v>
      </c>
      <c r="D29" s="493"/>
      <c r="E29" s="491" t="s">
        <v>1</v>
      </c>
      <c r="F29" s="492">
        <v>100.3</v>
      </c>
      <c r="G29" s="493"/>
      <c r="H29" s="491" t="s">
        <v>1</v>
      </c>
      <c r="I29" s="492">
        <v>42.4</v>
      </c>
      <c r="J29" s="493"/>
      <c r="K29" s="491" t="s">
        <v>1</v>
      </c>
      <c r="L29" s="492">
        <v>25</v>
      </c>
      <c r="M29" s="493"/>
      <c r="N29" s="491" t="s">
        <v>1</v>
      </c>
      <c r="O29" s="492">
        <v>4.5999999999999996</v>
      </c>
      <c r="P29" s="493"/>
      <c r="Q29" s="491" t="s">
        <v>1</v>
      </c>
      <c r="R29" s="492">
        <f>SUM(C29:O29)</f>
        <v>288.2</v>
      </c>
      <c r="S29" s="952">
        <f>R29-'Cathedral IS'!Z9</f>
        <v>0</v>
      </c>
      <c r="V29" s="491" t="s">
        <v>1</v>
      </c>
      <c r="W29" s="492">
        <v>115.9</v>
      </c>
    </row>
    <row r="30" spans="1:23" x14ac:dyDescent="0.2">
      <c r="A30" s="22"/>
      <c r="B30" s="494"/>
      <c r="C30" s="488"/>
      <c r="D30" s="488"/>
      <c r="E30" s="494"/>
      <c r="F30" s="488"/>
      <c r="G30" s="488"/>
      <c r="H30" s="494"/>
      <c r="I30" s="488"/>
      <c r="J30" s="488"/>
      <c r="K30" s="494"/>
      <c r="L30" s="488"/>
      <c r="M30" s="488"/>
      <c r="N30" s="494"/>
      <c r="O30" s="488"/>
      <c r="P30" s="488"/>
      <c r="Q30" s="494"/>
      <c r="R30" s="488"/>
      <c r="S30" s="456"/>
      <c r="V30" s="494"/>
      <c r="W30" s="488"/>
    </row>
    <row r="31" spans="1:23" x14ac:dyDescent="0.2">
      <c r="A31" s="22" t="s">
        <v>25</v>
      </c>
      <c r="B31" s="495"/>
      <c r="C31" s="496">
        <v>84.3</v>
      </c>
      <c r="D31" s="493"/>
      <c r="E31" s="495"/>
      <c r="F31" s="496">
        <v>80.099999999999994</v>
      </c>
      <c r="G31" s="493"/>
      <c r="H31" s="495"/>
      <c r="I31" s="496">
        <v>37.299999999999997</v>
      </c>
      <c r="J31" s="493"/>
      <c r="K31" s="495"/>
      <c r="L31" s="496">
        <v>17.600000000000001</v>
      </c>
      <c r="M31" s="493"/>
      <c r="N31" s="495"/>
      <c r="O31" s="496">
        <v>3</v>
      </c>
      <c r="P31" s="493"/>
      <c r="Q31" s="495"/>
      <c r="R31" s="496">
        <f>SUM(C31:O31)</f>
        <v>222.3</v>
      </c>
      <c r="S31" s="952">
        <f>R31-'Cathedral IS'!Z12</f>
        <v>0</v>
      </c>
      <c r="V31" s="495"/>
      <c r="W31" s="496">
        <v>84.3</v>
      </c>
    </row>
    <row r="32" spans="1:23" x14ac:dyDescent="0.2">
      <c r="A32" s="22" t="s">
        <v>4</v>
      </c>
      <c r="B32" s="494"/>
      <c r="C32" s="488"/>
      <c r="D32" s="488"/>
      <c r="E32" s="494"/>
      <c r="F32" s="488"/>
      <c r="G32" s="488"/>
      <c r="H32" s="494"/>
      <c r="I32" s="488"/>
      <c r="J32" s="488"/>
      <c r="K32" s="494"/>
      <c r="L32" s="488"/>
      <c r="M32" s="488"/>
      <c r="N32" s="494"/>
      <c r="O32" s="488"/>
      <c r="P32" s="488"/>
      <c r="Q32" s="494"/>
      <c r="R32" s="488"/>
      <c r="S32" s="456"/>
      <c r="V32" s="494"/>
      <c r="W32" s="488"/>
    </row>
    <row r="33" spans="1:23" x14ac:dyDescent="0.2">
      <c r="A33" s="22" t="s">
        <v>26</v>
      </c>
      <c r="B33" s="437"/>
      <c r="C33" s="488">
        <v>84.4</v>
      </c>
      <c r="D33" s="488"/>
      <c r="E33" s="494"/>
      <c r="F33" s="488">
        <v>80.400000000000006</v>
      </c>
      <c r="G33" s="488"/>
      <c r="H33" s="437"/>
      <c r="I33" s="488">
        <v>36.299999999999997</v>
      </c>
      <c r="J33" s="488"/>
      <c r="K33" s="437"/>
      <c r="L33" s="488">
        <v>20</v>
      </c>
      <c r="M33" s="488"/>
      <c r="N33" s="437"/>
      <c r="O33" s="488">
        <v>3.5</v>
      </c>
      <c r="P33" s="488"/>
      <c r="Q33" s="494"/>
      <c r="R33" s="488">
        <f>SUM(C33:O33)</f>
        <v>224.6</v>
      </c>
      <c r="S33" s="952">
        <f>R33-'Cathedral IS'!Z17</f>
        <v>0</v>
      </c>
      <c r="V33" s="437"/>
      <c r="W33" s="488">
        <v>84.4</v>
      </c>
    </row>
    <row r="34" spans="1:23" x14ac:dyDescent="0.2">
      <c r="A34" s="863" t="s">
        <v>146</v>
      </c>
      <c r="B34" s="865"/>
      <c r="C34" s="488">
        <v>27.5</v>
      </c>
      <c r="D34" s="859"/>
      <c r="E34" s="864"/>
      <c r="F34" s="488">
        <v>26.6</v>
      </c>
      <c r="G34" s="493"/>
      <c r="H34" s="865"/>
      <c r="I34" s="488">
        <v>26.1</v>
      </c>
      <c r="J34" s="493"/>
      <c r="K34" s="865"/>
      <c r="L34" s="488">
        <v>7</v>
      </c>
      <c r="M34" s="493"/>
      <c r="N34" s="865"/>
      <c r="O34" s="488">
        <v>3.1</v>
      </c>
      <c r="P34" s="859"/>
      <c r="Q34" s="864"/>
      <c r="R34" s="488">
        <f>SUM(C34:O34)</f>
        <v>90.3</v>
      </c>
      <c r="S34" s="952">
        <f>R34-'Cathedral IS'!Z27-'Cathedral IS'!Z28</f>
        <v>0</v>
      </c>
      <c r="V34" s="865"/>
      <c r="W34" s="488">
        <v>27.5</v>
      </c>
    </row>
    <row r="35" spans="1:23" x14ac:dyDescent="0.2">
      <c r="A35" s="863" t="s">
        <v>36</v>
      </c>
      <c r="B35" s="865"/>
      <c r="C35" s="488">
        <v>14.4</v>
      </c>
      <c r="D35" s="498"/>
      <c r="E35" s="864"/>
      <c r="F35" s="488">
        <v>21.4</v>
      </c>
      <c r="G35" s="498"/>
      <c r="H35" s="865"/>
      <c r="I35" s="488">
        <v>11.4</v>
      </c>
      <c r="J35" s="498"/>
      <c r="K35" s="865"/>
      <c r="L35" s="488">
        <v>3.6</v>
      </c>
      <c r="M35" s="498"/>
      <c r="N35" s="865"/>
      <c r="O35" s="488">
        <v>1.2</v>
      </c>
      <c r="P35" s="493"/>
      <c r="Q35" s="864"/>
      <c r="R35" s="488">
        <f>SUM(C35:O35)</f>
        <v>52</v>
      </c>
      <c r="S35" s="952">
        <f>R35-'Cathedral IS'!Z29</f>
        <v>0</v>
      </c>
      <c r="V35" s="865"/>
      <c r="W35" s="488">
        <v>14.4</v>
      </c>
    </row>
    <row r="36" spans="1:23" ht="14.25" x14ac:dyDescent="0.2">
      <c r="A36" s="863" t="s">
        <v>453</v>
      </c>
      <c r="B36" s="864"/>
      <c r="C36" s="860"/>
      <c r="D36" s="499"/>
      <c r="E36" s="864"/>
      <c r="F36" s="860"/>
      <c r="G36" s="493"/>
      <c r="H36" s="864"/>
      <c r="I36" s="860"/>
      <c r="J36" s="493"/>
      <c r="K36" s="864"/>
      <c r="L36" s="860"/>
      <c r="M36" s="493"/>
      <c r="N36" s="864"/>
      <c r="O36" s="860"/>
      <c r="P36" s="860"/>
      <c r="Q36" s="864"/>
      <c r="R36" s="860">
        <f>'Cathedral IS'!Z31</f>
        <v>31.3</v>
      </c>
      <c r="S36" s="952">
        <f>R36-'Cathedral IS'!Z31</f>
        <v>0</v>
      </c>
      <c r="V36" s="864"/>
      <c r="W36" s="860"/>
    </row>
    <row r="37" spans="1:23" ht="13.5" thickBot="1" x14ac:dyDescent="0.25">
      <c r="A37" s="22"/>
      <c r="B37" s="500" t="s">
        <v>1</v>
      </c>
      <c r="C37" s="501">
        <f>C33-C34-C35</f>
        <v>42.5</v>
      </c>
      <c r="D37" s="493"/>
      <c r="E37" s="500" t="s">
        <v>1</v>
      </c>
      <c r="F37" s="501">
        <f>F33-F34-F35</f>
        <v>32.4</v>
      </c>
      <c r="G37" s="493"/>
      <c r="H37" s="500" t="s">
        <v>1</v>
      </c>
      <c r="I37" s="501">
        <f>I33-I34-I35</f>
        <v>-1.2</v>
      </c>
      <c r="J37" s="493"/>
      <c r="K37" s="500" t="s">
        <v>1</v>
      </c>
      <c r="L37" s="501">
        <f>L33-L34-L35</f>
        <v>9.4</v>
      </c>
      <c r="M37" s="493"/>
      <c r="N37" s="500" t="s">
        <v>1</v>
      </c>
      <c r="O37" s="501">
        <f>O33-O34-O35</f>
        <v>-0.8</v>
      </c>
      <c r="P37" s="493"/>
      <c r="Q37" s="500" t="s">
        <v>1</v>
      </c>
      <c r="R37" s="501">
        <f>R33-R34-R35-R36</f>
        <v>51</v>
      </c>
      <c r="S37" s="456"/>
      <c r="V37" s="500" t="s">
        <v>1</v>
      </c>
      <c r="W37" s="501">
        <f>W33-W34-W35</f>
        <v>42.5</v>
      </c>
    </row>
    <row r="38" spans="1:23" x14ac:dyDescent="0.2">
      <c r="B38" s="489"/>
      <c r="C38" s="490"/>
      <c r="D38" s="490"/>
      <c r="E38" s="489"/>
      <c r="F38" s="490"/>
      <c r="G38" s="490"/>
      <c r="H38" s="489"/>
      <c r="I38" s="490"/>
      <c r="J38" s="490"/>
      <c r="K38" s="489"/>
      <c r="L38" s="490"/>
      <c r="M38" s="490"/>
      <c r="N38" s="489"/>
      <c r="O38" s="490"/>
      <c r="P38" s="490"/>
      <c r="Q38" s="489"/>
      <c r="R38" s="490"/>
      <c r="S38" s="456"/>
      <c r="V38" s="489"/>
      <c r="W38" s="490"/>
    </row>
    <row r="39" spans="1:23" x14ac:dyDescent="0.2">
      <c r="A39" s="863" t="s">
        <v>130</v>
      </c>
      <c r="B39" s="866"/>
      <c r="C39" s="564">
        <f>C34/C33</f>
        <v>0.32600000000000001</v>
      </c>
      <c r="D39" s="502"/>
      <c r="E39" s="864"/>
      <c r="F39" s="564">
        <f>F34/F33</f>
        <v>0.33100000000000002</v>
      </c>
      <c r="G39" s="502"/>
      <c r="H39" s="866"/>
      <c r="I39" s="564">
        <f>I34/I33</f>
        <v>0.71899999999999997</v>
      </c>
      <c r="J39" s="502"/>
      <c r="K39" s="866"/>
      <c r="L39" s="564">
        <f>L34/L33</f>
        <v>0.35</v>
      </c>
      <c r="M39" s="502"/>
      <c r="N39" s="866"/>
      <c r="O39" s="564">
        <f>O34/O33</f>
        <v>0.88600000000000001</v>
      </c>
      <c r="P39" s="564"/>
      <c r="Q39" s="864"/>
      <c r="R39" s="564">
        <f>R34/R33</f>
        <v>0.40200000000000002</v>
      </c>
      <c r="S39" s="957">
        <f>R39-'Cathedral IS'!Z49</f>
        <v>0</v>
      </c>
      <c r="V39" s="866"/>
      <c r="W39" s="564">
        <f>W34/W33</f>
        <v>0.32600000000000001</v>
      </c>
    </row>
    <row r="40" spans="1:23" x14ac:dyDescent="0.2">
      <c r="A40" s="863" t="s">
        <v>135</v>
      </c>
      <c r="B40" s="866"/>
      <c r="C40" s="564">
        <f>C35/C33</f>
        <v>0.17100000000000001</v>
      </c>
      <c r="D40" s="502"/>
      <c r="E40" s="864"/>
      <c r="F40" s="564">
        <f>F35/F33</f>
        <v>0.26600000000000001</v>
      </c>
      <c r="G40" s="502"/>
      <c r="H40" s="866"/>
      <c r="I40" s="564">
        <f>I35/I33</f>
        <v>0.314</v>
      </c>
      <c r="J40" s="502"/>
      <c r="K40" s="866"/>
      <c r="L40" s="564">
        <f>L35/L33</f>
        <v>0.18</v>
      </c>
      <c r="M40" s="502"/>
      <c r="N40" s="866"/>
      <c r="O40" s="564">
        <f>O35/O33</f>
        <v>0.34300000000000003</v>
      </c>
      <c r="P40" s="564"/>
      <c r="Q40" s="864"/>
      <c r="R40" s="564">
        <f>R35/R33</f>
        <v>0.23200000000000001</v>
      </c>
      <c r="S40" s="957">
        <f>R40-'Cathedral IS'!Z50</f>
        <v>0</v>
      </c>
      <c r="V40" s="866"/>
      <c r="W40" s="564">
        <f>W35/W33</f>
        <v>0.17100000000000001</v>
      </c>
    </row>
    <row r="41" spans="1:23" ht="14.25" x14ac:dyDescent="0.2">
      <c r="A41" s="863" t="s">
        <v>454</v>
      </c>
      <c r="B41" s="866"/>
      <c r="C41" s="733"/>
      <c r="D41" s="504"/>
      <c r="E41" s="864"/>
      <c r="F41" s="733"/>
      <c r="G41" s="505"/>
      <c r="H41" s="866"/>
      <c r="I41" s="733"/>
      <c r="J41" s="505"/>
      <c r="K41" s="866"/>
      <c r="L41" s="733"/>
      <c r="M41" s="505"/>
      <c r="N41" s="866"/>
      <c r="O41" s="733"/>
      <c r="P41" s="733"/>
      <c r="Q41" s="864"/>
      <c r="R41" s="951">
        <f>R36/R33</f>
        <v>0.13900000000000001</v>
      </c>
      <c r="S41" s="957">
        <f>R41-'Cathedral IS'!Z51</f>
        <v>0</v>
      </c>
      <c r="V41" s="866"/>
      <c r="W41" s="733"/>
    </row>
    <row r="42" spans="1:23" ht="13.5" thickBot="1" x14ac:dyDescent="0.25">
      <c r="A42" s="22" t="s">
        <v>32</v>
      </c>
      <c r="B42" s="507"/>
      <c r="C42" s="734">
        <f>SUM(C39:C41)</f>
        <v>0.497</v>
      </c>
      <c r="D42" s="506"/>
      <c r="E42" s="500"/>
      <c r="F42" s="734">
        <f>SUM(F39:F41)</f>
        <v>0.59699999999999998</v>
      </c>
      <c r="G42" s="506"/>
      <c r="H42" s="507"/>
      <c r="I42" s="734">
        <f>SUM(I39:I41)</f>
        <v>1.0329999999999999</v>
      </c>
      <c r="J42" s="506"/>
      <c r="K42" s="507"/>
      <c r="L42" s="734">
        <f>SUM(L39:L41)</f>
        <v>0.53</v>
      </c>
      <c r="M42" s="506"/>
      <c r="N42" s="507"/>
      <c r="O42" s="734">
        <f>SUM(O39:O41)</f>
        <v>1.2290000000000001</v>
      </c>
      <c r="P42" s="350"/>
      <c r="Q42" s="500"/>
      <c r="R42" s="734">
        <f>SUM(R39:R41)</f>
        <v>0.77300000000000002</v>
      </c>
      <c r="S42" s="957">
        <f>R42-'Cathedral IS'!Z52</f>
        <v>0</v>
      </c>
      <c r="V42" s="507"/>
      <c r="W42" s="734">
        <f>SUM(W39:W41)</f>
        <v>0.497</v>
      </c>
    </row>
    <row r="43" spans="1:23" x14ac:dyDescent="0.2">
      <c r="C43" s="20"/>
      <c r="D43" s="20"/>
      <c r="E43" s="456"/>
      <c r="F43" s="20"/>
      <c r="G43" s="20"/>
      <c r="H43" s="20"/>
      <c r="I43" s="20"/>
      <c r="J43" s="20"/>
      <c r="K43" s="20"/>
      <c r="L43" s="20"/>
      <c r="M43" s="20"/>
      <c r="N43" s="456"/>
      <c r="O43" s="20"/>
      <c r="P43" s="20"/>
      <c r="R43" s="20"/>
      <c r="S43" s="456"/>
    </row>
    <row r="44" spans="1:23" ht="14.25" x14ac:dyDescent="0.2">
      <c r="A44" s="415" t="s">
        <v>464</v>
      </c>
      <c r="C44" s="20"/>
      <c r="D44" s="20"/>
      <c r="E44" s="21"/>
      <c r="F44" s="20"/>
      <c r="G44" s="20"/>
      <c r="H44" s="20"/>
      <c r="I44" s="20"/>
      <c r="J44" s="20"/>
      <c r="K44" s="20"/>
      <c r="L44" s="20"/>
      <c r="M44" s="20"/>
      <c r="N44" s="21"/>
      <c r="O44" s="20"/>
      <c r="P44" s="20"/>
      <c r="R44" s="20"/>
      <c r="S44" s="456"/>
    </row>
    <row r="45" spans="1:23" ht="14.25" x14ac:dyDescent="0.2">
      <c r="A45" s="415" t="s">
        <v>452</v>
      </c>
      <c r="C45" s="20"/>
      <c r="D45" s="20"/>
      <c r="E45" s="21"/>
      <c r="F45" s="20"/>
      <c r="G45" s="20"/>
      <c r="H45" s="20"/>
      <c r="I45" s="20"/>
      <c r="J45" s="20"/>
      <c r="K45" s="20"/>
      <c r="L45" s="20"/>
      <c r="M45" s="20"/>
      <c r="N45" s="21"/>
      <c r="O45" s="20"/>
      <c r="P45" s="20"/>
      <c r="R45" s="20"/>
      <c r="S45" s="456"/>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57"/>
  <sheetViews>
    <sheetView zoomScale="90" zoomScaleNormal="90" zoomScaleSheetLayoutView="100" workbookViewId="0">
      <selection activeCell="A75" sqref="A75"/>
    </sheetView>
  </sheetViews>
  <sheetFormatPr defaultRowHeight="15" customHeight="1" x14ac:dyDescent="0.2"/>
  <cols>
    <col min="1" max="2" width="9.140625" style="9"/>
    <col min="3" max="6" width="12.85546875" style="9" customWidth="1"/>
    <col min="7" max="7" width="42.85546875" style="9" customWidth="1"/>
    <col min="8" max="16384" width="9.140625" style="9"/>
  </cols>
  <sheetData>
    <row r="1" spans="2:11" ht="15" customHeight="1" x14ac:dyDescent="0.25">
      <c r="B1" s="1086" t="s">
        <v>338</v>
      </c>
      <c r="C1" s="1086"/>
      <c r="D1" s="1086"/>
      <c r="E1" s="1086"/>
      <c r="F1" s="1086"/>
      <c r="G1" s="1086"/>
      <c r="H1" s="1086"/>
      <c r="I1" s="1086"/>
      <c r="J1" s="155"/>
      <c r="K1" s="155"/>
    </row>
    <row r="2" spans="2:11" ht="15" customHeight="1" x14ac:dyDescent="0.25">
      <c r="B2" s="1086" t="s">
        <v>339</v>
      </c>
      <c r="C2" s="1086"/>
      <c r="D2" s="1086"/>
      <c r="E2" s="1086"/>
      <c r="F2" s="1086"/>
      <c r="G2" s="1086"/>
      <c r="H2" s="1086"/>
      <c r="I2" s="1086"/>
      <c r="J2" s="155"/>
      <c r="K2" s="155"/>
    </row>
    <row r="5" spans="2:11" ht="15" customHeight="1" x14ac:dyDescent="0.2">
      <c r="B5" s="51" t="s">
        <v>9</v>
      </c>
      <c r="C5" s="9" t="s">
        <v>133</v>
      </c>
      <c r="F5" s="50"/>
      <c r="G5" s="50"/>
      <c r="H5" s="50"/>
      <c r="I5" s="50"/>
      <c r="J5" s="50"/>
    </row>
    <row r="6" spans="2:11" ht="6.95" customHeight="1" x14ac:dyDescent="0.2">
      <c r="B6" s="33"/>
      <c r="F6" s="50"/>
      <c r="G6" s="50"/>
      <c r="H6" s="50"/>
      <c r="I6" s="50"/>
      <c r="J6" s="50"/>
    </row>
    <row r="7" spans="2:11" ht="15" customHeight="1" x14ac:dyDescent="0.2">
      <c r="B7" s="51" t="s">
        <v>10</v>
      </c>
      <c r="C7" s="9" t="s">
        <v>40</v>
      </c>
      <c r="F7" s="50"/>
      <c r="G7" s="50"/>
      <c r="H7" s="50"/>
      <c r="I7" s="50"/>
      <c r="J7" s="50"/>
    </row>
    <row r="8" spans="2:11" ht="6.95" customHeight="1" x14ac:dyDescent="0.2">
      <c r="B8" s="33"/>
      <c r="F8" s="50"/>
      <c r="G8" s="50"/>
      <c r="H8" s="50"/>
      <c r="I8" s="50"/>
      <c r="J8" s="50"/>
    </row>
    <row r="9" spans="2:11" ht="15" customHeight="1" x14ac:dyDescent="0.2">
      <c r="B9" s="51" t="s">
        <v>11</v>
      </c>
      <c r="C9" s="353" t="s">
        <v>288</v>
      </c>
      <c r="F9" s="50"/>
      <c r="G9" s="50"/>
      <c r="H9" s="50"/>
      <c r="I9" s="50"/>
      <c r="J9" s="50"/>
    </row>
    <row r="10" spans="2:11" ht="6.95" customHeight="1" x14ac:dyDescent="0.2">
      <c r="B10" s="33"/>
      <c r="F10" s="50"/>
      <c r="G10" s="50"/>
      <c r="H10" s="50"/>
      <c r="I10" s="50"/>
      <c r="J10" s="50"/>
    </row>
    <row r="11" spans="2:11" ht="15" customHeight="1" x14ac:dyDescent="0.2">
      <c r="B11" s="51" t="s">
        <v>12</v>
      </c>
      <c r="C11" s="9" t="s">
        <v>41</v>
      </c>
      <c r="F11" s="50"/>
      <c r="G11" s="50"/>
      <c r="H11" s="50"/>
      <c r="I11" s="50"/>
      <c r="J11" s="50"/>
    </row>
    <row r="12" spans="2:11" ht="6.95" customHeight="1" x14ac:dyDescent="0.2">
      <c r="B12" s="33"/>
      <c r="F12" s="50"/>
      <c r="G12" s="50"/>
      <c r="H12" s="50"/>
      <c r="I12" s="50"/>
      <c r="J12" s="50"/>
    </row>
    <row r="13" spans="2:11" ht="15" customHeight="1" x14ac:dyDescent="0.2">
      <c r="B13" s="51" t="s">
        <v>13</v>
      </c>
      <c r="C13" s="9" t="s">
        <v>124</v>
      </c>
      <c r="F13" s="50"/>
      <c r="G13" s="50"/>
      <c r="H13" s="50"/>
      <c r="I13" s="50"/>
      <c r="J13" s="50"/>
    </row>
    <row r="14" spans="2:11" ht="6.95" customHeight="1" x14ac:dyDescent="0.2">
      <c r="B14" s="33"/>
      <c r="F14" s="50"/>
      <c r="G14" s="50"/>
      <c r="H14" s="50"/>
      <c r="I14" s="50"/>
      <c r="J14" s="50"/>
    </row>
    <row r="15" spans="2:11" ht="15" customHeight="1" x14ac:dyDescent="0.2">
      <c r="B15" s="51" t="s">
        <v>14</v>
      </c>
      <c r="C15" s="9" t="s">
        <v>42</v>
      </c>
      <c r="F15" s="50"/>
      <c r="G15" s="50"/>
      <c r="H15" s="50"/>
      <c r="I15" s="50"/>
      <c r="J15" s="50"/>
    </row>
    <row r="16" spans="2:11" ht="6.95" customHeight="1" x14ac:dyDescent="0.2">
      <c r="B16" s="33"/>
      <c r="F16" s="50"/>
      <c r="G16" s="50"/>
      <c r="H16" s="50"/>
      <c r="I16" s="50"/>
      <c r="J16" s="50"/>
    </row>
    <row r="17" spans="2:10" ht="15" customHeight="1" x14ac:dyDescent="0.2">
      <c r="B17" s="51" t="s">
        <v>15</v>
      </c>
      <c r="C17" s="9" t="s">
        <v>43</v>
      </c>
      <c r="F17" s="50"/>
      <c r="G17" s="50"/>
      <c r="H17" s="50"/>
      <c r="I17" s="50"/>
      <c r="J17" s="50"/>
    </row>
    <row r="18" spans="2:10" ht="6.95" customHeight="1" x14ac:dyDescent="0.2">
      <c r="B18" s="33"/>
      <c r="F18" s="50"/>
      <c r="G18" s="50"/>
      <c r="H18" s="50"/>
      <c r="I18" s="50"/>
      <c r="J18" s="50"/>
    </row>
    <row r="19" spans="2:10" ht="15" customHeight="1" x14ac:dyDescent="0.2">
      <c r="B19" s="51" t="s">
        <v>16</v>
      </c>
      <c r="C19" s="9" t="s">
        <v>44</v>
      </c>
      <c r="F19" s="50"/>
      <c r="G19" s="50"/>
      <c r="H19" s="50"/>
      <c r="I19" s="50"/>
      <c r="J19" s="50"/>
    </row>
    <row r="20" spans="2:10" ht="6.95" customHeight="1" x14ac:dyDescent="0.2">
      <c r="B20" s="33"/>
      <c r="F20" s="50"/>
      <c r="G20" s="50"/>
      <c r="H20" s="50"/>
      <c r="I20" s="50"/>
      <c r="J20" s="50"/>
    </row>
    <row r="21" spans="2:10" ht="15" customHeight="1" x14ac:dyDescent="0.2">
      <c r="B21" s="51" t="s">
        <v>17</v>
      </c>
      <c r="C21" s="9" t="s">
        <v>45</v>
      </c>
      <c r="F21" s="50"/>
      <c r="G21" s="50"/>
      <c r="H21" s="50"/>
      <c r="I21" s="50"/>
      <c r="J21" s="50"/>
    </row>
    <row r="22" spans="2:10" ht="6.95" customHeight="1" x14ac:dyDescent="0.2">
      <c r="B22" s="33"/>
      <c r="F22" s="50"/>
      <c r="G22" s="50"/>
      <c r="H22" s="50"/>
      <c r="I22" s="50"/>
      <c r="J22" s="50"/>
    </row>
    <row r="23" spans="2:10" ht="15" customHeight="1" x14ac:dyDescent="0.2">
      <c r="B23" s="51" t="s">
        <v>18</v>
      </c>
      <c r="C23" s="9" t="s">
        <v>46</v>
      </c>
      <c r="F23" s="50"/>
      <c r="G23" s="50"/>
      <c r="H23" s="50"/>
      <c r="I23" s="50"/>
      <c r="J23" s="50"/>
    </row>
    <row r="24" spans="2:10" ht="6.95" customHeight="1" x14ac:dyDescent="0.2">
      <c r="B24" s="33"/>
      <c r="F24" s="50"/>
      <c r="G24" s="50"/>
      <c r="H24" s="50"/>
      <c r="I24" s="50"/>
      <c r="J24" s="50"/>
    </row>
    <row r="25" spans="2:10" ht="15" customHeight="1" x14ac:dyDescent="0.2">
      <c r="B25" s="51" t="s">
        <v>19</v>
      </c>
      <c r="C25" s="573" t="s">
        <v>457</v>
      </c>
      <c r="F25" s="50"/>
      <c r="G25" s="50"/>
      <c r="H25" s="50"/>
      <c r="I25" s="50"/>
      <c r="J25" s="50"/>
    </row>
    <row r="26" spans="2:10" ht="6.95" customHeight="1" x14ac:dyDescent="0.2">
      <c r="B26" s="33"/>
      <c r="F26" s="50"/>
      <c r="G26" s="50"/>
      <c r="H26" s="50"/>
      <c r="I26" s="50"/>
      <c r="J26" s="50"/>
    </row>
    <row r="27" spans="2:10" ht="15" customHeight="1" x14ac:dyDescent="0.2">
      <c r="B27" s="51" t="s">
        <v>20</v>
      </c>
      <c r="C27" s="9" t="s">
        <v>222</v>
      </c>
      <c r="F27" s="50"/>
      <c r="G27" s="50"/>
      <c r="H27" s="50"/>
      <c r="I27" s="50"/>
      <c r="J27" s="50"/>
    </row>
    <row r="28" spans="2:10" ht="6.95" customHeight="1" x14ac:dyDescent="0.2">
      <c r="F28" s="50"/>
      <c r="G28" s="50"/>
      <c r="H28" s="50"/>
      <c r="I28" s="50"/>
      <c r="J28" s="50"/>
    </row>
    <row r="29" spans="2:10" ht="15" customHeight="1" x14ac:dyDescent="0.2">
      <c r="B29" s="51" t="s">
        <v>21</v>
      </c>
      <c r="C29" s="9" t="s">
        <v>47</v>
      </c>
      <c r="F29" s="50"/>
      <c r="G29" s="50"/>
      <c r="I29" s="50"/>
      <c r="J29" s="50"/>
    </row>
    <row r="30" spans="2:10" ht="6.95" customHeight="1" x14ac:dyDescent="0.2">
      <c r="B30" s="33"/>
    </row>
    <row r="31" spans="2:10" ht="15" customHeight="1" x14ac:dyDescent="0.2">
      <c r="B31" s="51" t="s">
        <v>22</v>
      </c>
      <c r="C31" s="9" t="s">
        <v>190</v>
      </c>
    </row>
    <row r="32" spans="2:10" ht="6.95" customHeight="1" x14ac:dyDescent="0.2">
      <c r="B32" s="33"/>
    </row>
    <row r="33" spans="2:3" ht="15" customHeight="1" x14ac:dyDescent="0.2">
      <c r="B33" s="51" t="s">
        <v>181</v>
      </c>
      <c r="C33" s="353" t="s">
        <v>280</v>
      </c>
    </row>
    <row r="34" spans="2:3" ht="6.95" customHeight="1" x14ac:dyDescent="0.2">
      <c r="B34" s="33"/>
    </row>
    <row r="35" spans="2:3" ht="15" customHeight="1" x14ac:dyDescent="0.2">
      <c r="B35" s="51" t="s">
        <v>204</v>
      </c>
      <c r="C35" s="573" t="s">
        <v>364</v>
      </c>
    </row>
    <row r="36" spans="2:3" ht="6.95" customHeight="1" x14ac:dyDescent="0.2"/>
    <row r="37" spans="2:3" ht="15" customHeight="1" x14ac:dyDescent="0.2">
      <c r="B37" s="742" t="s">
        <v>205</v>
      </c>
      <c r="C37" s="573" t="s">
        <v>367</v>
      </c>
    </row>
    <row r="38" spans="2:3" ht="6.95" customHeight="1" x14ac:dyDescent="0.2"/>
    <row r="39" spans="2:3" ht="15" customHeight="1" x14ac:dyDescent="0.2">
      <c r="B39" s="742" t="s">
        <v>206</v>
      </c>
      <c r="C39" s="9" t="s">
        <v>166</v>
      </c>
    </row>
    <row r="40" spans="2:3" ht="6.95" customHeight="1" x14ac:dyDescent="0.2"/>
    <row r="41" spans="2:3" ht="15" customHeight="1" x14ac:dyDescent="0.2">
      <c r="B41" s="742" t="s">
        <v>207</v>
      </c>
      <c r="C41" s="573" t="s">
        <v>423</v>
      </c>
    </row>
    <row r="42" spans="2:3" ht="6.95" customHeight="1" x14ac:dyDescent="0.2"/>
    <row r="43" spans="2:3" ht="15" customHeight="1" x14ac:dyDescent="0.2">
      <c r="B43" s="742" t="s">
        <v>238</v>
      </c>
      <c r="C43" s="9" t="s">
        <v>221</v>
      </c>
    </row>
    <row r="44" spans="2:3" ht="6.95" customHeight="1" x14ac:dyDescent="0.2"/>
    <row r="45" spans="2:3" ht="15" customHeight="1" x14ac:dyDescent="0.2">
      <c r="B45" s="743" t="s">
        <v>276</v>
      </c>
      <c r="C45" s="9" t="s">
        <v>275</v>
      </c>
    </row>
    <row r="46" spans="2:3" ht="6.95" customHeight="1" x14ac:dyDescent="0.2"/>
    <row r="47" spans="2:3" ht="15" customHeight="1" x14ac:dyDescent="0.2">
      <c r="B47" s="743" t="s">
        <v>334</v>
      </c>
      <c r="C47" s="9" t="s">
        <v>189</v>
      </c>
    </row>
    <row r="48" spans="2:3" ht="6.95" customHeight="1" x14ac:dyDescent="0.2"/>
    <row r="49" spans="2:5" s="573" customFormat="1" ht="15" customHeight="1" x14ac:dyDescent="0.2">
      <c r="B49" s="743" t="s">
        <v>411</v>
      </c>
      <c r="C49" s="573" t="s">
        <v>519</v>
      </c>
      <c r="D49" s="9"/>
      <c r="E49" s="9"/>
    </row>
    <row r="50" spans="2:5" s="573" customFormat="1" ht="6.95" customHeight="1" x14ac:dyDescent="0.2">
      <c r="C50" s="9"/>
      <c r="D50" s="9"/>
      <c r="E50" s="9"/>
    </row>
    <row r="51" spans="2:5" s="573" customFormat="1" ht="15" customHeight="1" x14ac:dyDescent="0.2">
      <c r="B51" s="743" t="s">
        <v>412</v>
      </c>
      <c r="C51" s="573" t="s">
        <v>520</v>
      </c>
    </row>
    <row r="52" spans="2:5" s="573" customFormat="1" ht="6.75" customHeight="1" x14ac:dyDescent="0.2">
      <c r="B52" s="743"/>
      <c r="C52" s="9"/>
    </row>
    <row r="53" spans="2:5" s="573" customFormat="1" ht="15" customHeight="1" x14ac:dyDescent="0.2">
      <c r="B53" s="743" t="s">
        <v>424</v>
      </c>
      <c r="C53" s="573" t="s">
        <v>463</v>
      </c>
    </row>
    <row r="54" spans="2:5" s="573" customFormat="1" ht="6.75" customHeight="1" x14ac:dyDescent="0.2">
      <c r="B54" s="743"/>
      <c r="C54" s="9"/>
    </row>
    <row r="55" spans="2:5" s="573" customFormat="1" ht="15" customHeight="1" x14ac:dyDescent="0.2"/>
    <row r="56" spans="2:5" ht="6.95" customHeight="1" x14ac:dyDescent="0.2"/>
    <row r="57" spans="2:5" s="573" customFormat="1" ht="15" customHeight="1" x14ac:dyDescent="0.2"/>
  </sheetData>
  <mergeCells count="2">
    <mergeCell ref="B1:I1"/>
    <mergeCell ref="B2:I2"/>
  </mergeCells>
  <phoneticPr fontId="17" type="noConversion"/>
  <pageMargins left="0.75" right="0.75" top="0.55000000000000004" bottom="0.89" header="0.5" footer="0.5"/>
  <pageSetup scale="85" orientation="landscape" horizontalDpi="1200" verticalDpi="1200"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1"/>
  <sheetViews>
    <sheetView zoomScale="90" zoomScaleNormal="90" zoomScaleSheetLayoutView="90" zoomScalePageLayoutView="90" workbookViewId="0">
      <selection activeCell="E1" sqref="E1"/>
    </sheetView>
  </sheetViews>
  <sheetFormatPr defaultRowHeight="12.75" x14ac:dyDescent="0.2"/>
  <cols>
    <col min="1" max="1" width="171.7109375" customWidth="1"/>
  </cols>
  <sheetData>
    <row r="1" spans="1:1" s="572" customFormat="1" ht="15.75" x14ac:dyDescent="0.25">
      <c r="A1" s="750" t="s">
        <v>338</v>
      </c>
    </row>
    <row r="2" spans="1:1" ht="15" customHeight="1" x14ac:dyDescent="0.25">
      <c r="A2" s="750" t="s">
        <v>133</v>
      </c>
    </row>
    <row r="3" spans="1:1" s="572" customFormat="1" ht="15" customHeight="1" x14ac:dyDescent="0.25">
      <c r="A3" s="750"/>
    </row>
    <row r="4" spans="1:1" s="572" customFormat="1" ht="15" customHeight="1" x14ac:dyDescent="0.25">
      <c r="A4" s="750"/>
    </row>
    <row r="5" spans="1:1" ht="63.75" x14ac:dyDescent="0.2">
      <c r="A5" s="806" t="s">
        <v>336</v>
      </c>
    </row>
    <row r="6" spans="1:1" ht="30.75" customHeight="1" x14ac:dyDescent="0.2">
      <c r="A6" s="807" t="s">
        <v>255</v>
      </c>
    </row>
    <row r="7" spans="1:1" ht="31.5" customHeight="1" x14ac:dyDescent="0.2">
      <c r="A7" s="807" t="s">
        <v>244</v>
      </c>
    </row>
    <row r="8" spans="1:1" ht="19.5" customHeight="1" x14ac:dyDescent="0.2">
      <c r="A8" s="807" t="s">
        <v>407</v>
      </c>
    </row>
    <row r="9" spans="1:1" s="572" customFormat="1" ht="19.5" customHeight="1" x14ac:dyDescent="0.2">
      <c r="A9" s="807" t="s">
        <v>129</v>
      </c>
    </row>
    <row r="10" spans="1:1" ht="18.75" customHeight="1" x14ac:dyDescent="0.2">
      <c r="A10" s="808" t="s">
        <v>134</v>
      </c>
    </row>
    <row r="11" spans="1:1" ht="31.5" customHeight="1" x14ac:dyDescent="0.2">
      <c r="A11" s="807" t="s">
        <v>172</v>
      </c>
    </row>
    <row r="12" spans="1:1" ht="17.25" customHeight="1" x14ac:dyDescent="0.2">
      <c r="A12" s="854" t="s">
        <v>409</v>
      </c>
    </row>
    <row r="13" spans="1:1" ht="63.75" x14ac:dyDescent="0.2">
      <c r="A13" s="806" t="s">
        <v>512</v>
      </c>
    </row>
    <row r="14" spans="1:1" ht="30" customHeight="1" x14ac:dyDescent="0.2">
      <c r="A14" s="807" t="s">
        <v>176</v>
      </c>
    </row>
    <row r="15" spans="1:1" ht="41.25" customHeight="1" x14ac:dyDescent="0.2">
      <c r="A15" s="807" t="s">
        <v>240</v>
      </c>
    </row>
    <row r="16" spans="1:1" ht="56.25" customHeight="1" x14ac:dyDescent="0.2">
      <c r="A16" s="806" t="s">
        <v>513</v>
      </c>
    </row>
    <row r="17" spans="1:1" ht="32.25" customHeight="1" x14ac:dyDescent="0.2">
      <c r="A17" s="807" t="s">
        <v>408</v>
      </c>
    </row>
    <row r="18" spans="1:1" s="572" customFormat="1" ht="32.25" customHeight="1" x14ac:dyDescent="0.2">
      <c r="A18" s="1037" t="s">
        <v>510</v>
      </c>
    </row>
    <row r="19" spans="1:1" ht="18.75" customHeight="1" x14ac:dyDescent="0.2">
      <c r="A19" s="807" t="s">
        <v>145</v>
      </c>
    </row>
    <row r="20" spans="1:1" s="572" customFormat="1" ht="19.5" customHeight="1" x14ac:dyDescent="0.2">
      <c r="A20" s="807" t="s">
        <v>180</v>
      </c>
    </row>
    <row r="21" spans="1:1" ht="92.25" customHeight="1" x14ac:dyDescent="0.2">
      <c r="A21" s="807" t="s">
        <v>291</v>
      </c>
    </row>
  </sheetData>
  <phoneticPr fontId="17" type="noConversion"/>
  <pageMargins left="0.75" right="0.63" top="0.61" bottom="0.77" header="0.5" footer="0.4"/>
  <pageSetup scale="72" orientation="landscape" horizontalDpi="1200" verticalDpi="1200" r:id="rId1"/>
  <headerFooter alignWithMargins="0">
    <oddHeader>&amp;R&amp;G</oddHeader>
    <oddFooter>&amp;C&amp;12PAGE 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zoomScale="90" zoomScaleNormal="90" zoomScaleSheetLayoutView="90" workbookViewId="0">
      <selection activeCell="AC67" sqref="AC67"/>
    </sheetView>
  </sheetViews>
  <sheetFormatPr defaultRowHeight="12.75" x14ac:dyDescent="0.2"/>
  <cols>
    <col min="1" max="1" width="9.140625" style="9"/>
    <col min="2" max="2" width="52.5703125" style="9" customWidth="1"/>
    <col min="3" max="3" width="3.42578125" style="9" customWidth="1"/>
    <col min="4" max="4" width="2.5703125" style="9" customWidth="1"/>
    <col min="5" max="5" width="11.85546875" style="9" customWidth="1"/>
    <col min="6" max="6" width="3.42578125" style="9" customWidth="1"/>
    <col min="7" max="7" width="2.5703125" style="9" customWidth="1"/>
    <col min="8" max="8" width="11.85546875" style="9" customWidth="1"/>
    <col min="9" max="9" width="3.42578125" style="9" customWidth="1"/>
    <col min="10" max="10" width="10.28515625" style="9" bestFit="1" customWidth="1"/>
    <col min="11" max="11" width="3.42578125" style="9" customWidth="1"/>
    <col min="12" max="12" width="2.5703125" style="29" customWidth="1"/>
    <col min="13" max="13" width="11.85546875" style="9" customWidth="1"/>
    <col min="14" max="14" width="3.42578125" style="9" customWidth="1"/>
    <col min="15" max="15" width="2.5703125" style="29" customWidth="1"/>
    <col min="16" max="16" width="11.85546875" style="9" customWidth="1"/>
    <col min="17" max="17" width="3.42578125" style="9" customWidth="1"/>
    <col min="18" max="18" width="10.28515625" style="9" customWidth="1"/>
    <col min="19" max="19" width="2" style="9" customWidth="1"/>
    <col min="20" max="16384" width="9.140625" style="9"/>
  </cols>
  <sheetData>
    <row r="1" spans="2:18" ht="16.5" customHeight="1" x14ac:dyDescent="0.25">
      <c r="B1" s="1086" t="s">
        <v>338</v>
      </c>
      <c r="C1" s="1086"/>
      <c r="D1" s="1086"/>
      <c r="E1" s="1086"/>
      <c r="F1" s="1086"/>
      <c r="G1" s="1086"/>
      <c r="H1" s="1086"/>
      <c r="I1" s="1086"/>
      <c r="J1" s="1086"/>
      <c r="K1" s="1086"/>
      <c r="L1" s="1086"/>
      <c r="M1" s="1086"/>
      <c r="N1" s="1086"/>
      <c r="O1" s="1086"/>
      <c r="P1" s="1086"/>
      <c r="Q1" s="1086"/>
      <c r="R1" s="1086"/>
    </row>
    <row r="2" spans="2:18" ht="16.5" customHeight="1" x14ac:dyDescent="0.25">
      <c r="B2" s="1086" t="s">
        <v>40</v>
      </c>
      <c r="C2" s="1086"/>
      <c r="D2" s="1086"/>
      <c r="E2" s="1086"/>
      <c r="F2" s="1086"/>
      <c r="G2" s="1086"/>
      <c r="H2" s="1086"/>
      <c r="I2" s="1086"/>
      <c r="J2" s="1086"/>
      <c r="K2" s="1086"/>
      <c r="L2" s="1086"/>
      <c r="M2" s="1086"/>
      <c r="N2" s="1086"/>
      <c r="O2" s="1086"/>
      <c r="P2" s="1086"/>
      <c r="Q2" s="1086"/>
      <c r="R2" s="1086"/>
    </row>
    <row r="3" spans="2:18" ht="12.75" customHeight="1" x14ac:dyDescent="0.2">
      <c r="B3" s="752"/>
      <c r="C3" s="752"/>
      <c r="D3" s="747"/>
      <c r="E3" s="747"/>
      <c r="F3" s="747"/>
      <c r="G3" s="747"/>
      <c r="H3" s="747"/>
      <c r="I3" s="747"/>
      <c r="J3" s="38"/>
      <c r="K3" s="747"/>
      <c r="L3" s="747"/>
      <c r="M3" s="747"/>
      <c r="N3" s="747"/>
      <c r="O3" s="747"/>
      <c r="P3" s="747"/>
      <c r="Q3" s="747"/>
      <c r="R3" s="38"/>
    </row>
    <row r="4" spans="2:18" s="11" customFormat="1" ht="12.75" customHeight="1" x14ac:dyDescent="0.2">
      <c r="D4" s="1088"/>
      <c r="E4" s="1088"/>
      <c r="F4" s="1088"/>
      <c r="G4" s="1088"/>
      <c r="H4" s="1088"/>
      <c r="I4" s="312"/>
      <c r="J4" s="311" t="s">
        <v>137</v>
      </c>
      <c r="K4" s="312"/>
      <c r="L4" s="1088"/>
      <c r="M4" s="1088"/>
      <c r="N4" s="1088"/>
      <c r="O4" s="1088"/>
      <c r="P4" s="1088"/>
      <c r="Q4" s="312"/>
      <c r="R4" s="739" t="s">
        <v>137</v>
      </c>
    </row>
    <row r="5" spans="2:18" s="11" customFormat="1" x14ac:dyDescent="0.2">
      <c r="D5" s="313"/>
      <c r="E5" s="739" t="s">
        <v>122</v>
      </c>
      <c r="F5" s="313"/>
      <c r="G5" s="313"/>
      <c r="H5" s="739" t="s">
        <v>122</v>
      </c>
      <c r="I5" s="142"/>
      <c r="J5" s="739" t="s">
        <v>527</v>
      </c>
      <c r="K5" s="142"/>
      <c r="L5" s="313"/>
      <c r="M5" s="739" t="s">
        <v>372</v>
      </c>
      <c r="N5" s="313"/>
      <c r="O5" s="313"/>
      <c r="P5" s="739" t="s">
        <v>372</v>
      </c>
      <c r="Q5" s="142"/>
      <c r="R5" s="739" t="s">
        <v>525</v>
      </c>
    </row>
    <row r="6" spans="2:18" s="11" customFormat="1" x14ac:dyDescent="0.2">
      <c r="D6" s="64"/>
      <c r="E6" s="314">
        <v>2014</v>
      </c>
      <c r="F6" s="77"/>
      <c r="G6" s="64"/>
      <c r="H6" s="64">
        <v>2013</v>
      </c>
      <c r="I6" s="312"/>
      <c r="J6" s="811" t="s">
        <v>528</v>
      </c>
      <c r="K6" s="312"/>
      <c r="L6" s="1042"/>
      <c r="M6" s="314">
        <v>2014</v>
      </c>
      <c r="N6" s="441"/>
      <c r="O6" s="1042"/>
      <c r="P6" s="1042">
        <v>2013</v>
      </c>
      <c r="Q6" s="312"/>
      <c r="R6" s="1042" t="s">
        <v>526</v>
      </c>
    </row>
    <row r="7" spans="2:18" ht="7.5" customHeight="1" x14ac:dyDescent="0.2">
      <c r="D7" s="38"/>
      <c r="E7" s="38"/>
      <c r="F7" s="38"/>
      <c r="G7" s="38"/>
      <c r="H7" s="38"/>
      <c r="I7" s="38"/>
      <c r="J7" s="38"/>
      <c r="K7" s="38"/>
      <c r="L7" s="38"/>
      <c r="M7" s="38"/>
      <c r="N7" s="38"/>
      <c r="O7" s="38"/>
      <c r="P7" s="38"/>
      <c r="Q7" s="38"/>
      <c r="R7" s="38"/>
    </row>
    <row r="8" spans="2:18" ht="12.75" customHeight="1" x14ac:dyDescent="0.2">
      <c r="B8" s="36" t="s">
        <v>24</v>
      </c>
      <c r="D8" s="38"/>
      <c r="E8" s="38"/>
      <c r="F8" s="38"/>
      <c r="G8" s="38"/>
      <c r="H8" s="38"/>
      <c r="I8" s="38"/>
      <c r="J8" s="38"/>
      <c r="K8" s="38"/>
      <c r="L8" s="38"/>
      <c r="M8" s="38"/>
      <c r="N8" s="38"/>
      <c r="O8" s="38"/>
      <c r="P8" s="38"/>
      <c r="Q8" s="38"/>
      <c r="R8" s="38"/>
    </row>
    <row r="9" spans="2:18" ht="9.75" customHeight="1" x14ac:dyDescent="0.2">
      <c r="B9" s="11"/>
      <c r="D9" s="38"/>
      <c r="E9" s="84"/>
      <c r="F9" s="38"/>
      <c r="G9" s="38"/>
      <c r="H9" s="38"/>
      <c r="I9" s="38"/>
      <c r="J9" s="38"/>
      <c r="K9" s="38"/>
      <c r="L9" s="38"/>
      <c r="M9" s="84"/>
      <c r="N9" s="38"/>
      <c r="O9" s="38"/>
      <c r="P9" s="38"/>
      <c r="Q9" s="38"/>
      <c r="R9" s="38"/>
    </row>
    <row r="10" spans="2:18" x14ac:dyDescent="0.2">
      <c r="B10" s="9" t="s">
        <v>23</v>
      </c>
      <c r="D10" s="31" t="s">
        <v>1</v>
      </c>
      <c r="E10" s="85">
        <v>318.39999999999998</v>
      </c>
      <c r="F10" s="32"/>
      <c r="G10" s="31" t="s">
        <v>1</v>
      </c>
      <c r="H10" s="85">
        <v>209</v>
      </c>
      <c r="I10" s="38"/>
      <c r="J10" s="725">
        <v>0.52</v>
      </c>
      <c r="K10" s="38"/>
      <c r="L10" s="31" t="s">
        <v>1</v>
      </c>
      <c r="M10" s="85">
        <v>635.1</v>
      </c>
      <c r="N10" s="32"/>
      <c r="O10" s="31" t="s">
        <v>1</v>
      </c>
      <c r="P10" s="85">
        <v>423.9</v>
      </c>
      <c r="Q10" s="38"/>
      <c r="R10" s="725">
        <v>0.5</v>
      </c>
    </row>
    <row r="11" spans="2:18" x14ac:dyDescent="0.2">
      <c r="B11" s="9" t="s">
        <v>25</v>
      </c>
      <c r="D11" s="38"/>
      <c r="E11" s="85">
        <v>290.5</v>
      </c>
      <c r="F11" s="32"/>
      <c r="G11" s="38"/>
      <c r="H11" s="85">
        <v>189.1</v>
      </c>
      <c r="I11" s="38"/>
      <c r="J11" s="725">
        <v>0.54</v>
      </c>
      <c r="K11" s="38"/>
      <c r="L11" s="38"/>
      <c r="M11" s="85">
        <v>494.9</v>
      </c>
      <c r="N11" s="32"/>
      <c r="O11" s="38"/>
      <c r="P11" s="85">
        <v>307.7</v>
      </c>
      <c r="Q11" s="38"/>
      <c r="R11" s="725">
        <v>0.61</v>
      </c>
    </row>
    <row r="12" spans="2:18" x14ac:dyDescent="0.2">
      <c r="B12" s="9" t="s">
        <v>26</v>
      </c>
      <c r="D12" s="38"/>
      <c r="E12" s="85">
        <v>186.4</v>
      </c>
      <c r="F12" s="32"/>
      <c r="G12" s="38"/>
      <c r="H12" s="85">
        <v>126.7</v>
      </c>
      <c r="I12" s="38"/>
      <c r="J12" s="725">
        <v>0.47</v>
      </c>
      <c r="K12" s="38"/>
      <c r="L12" s="38"/>
      <c r="M12" s="85">
        <v>361.3</v>
      </c>
      <c r="N12" s="32"/>
      <c r="O12" s="38"/>
      <c r="P12" s="85">
        <v>260.5</v>
      </c>
      <c r="Q12" s="38"/>
      <c r="R12" s="725">
        <v>0.39</v>
      </c>
    </row>
    <row r="13" spans="2:18" x14ac:dyDescent="0.2">
      <c r="B13" s="2" t="s">
        <v>146</v>
      </c>
      <c r="D13" s="38"/>
      <c r="E13" s="85">
        <v>65</v>
      </c>
      <c r="F13" s="32"/>
      <c r="G13" s="38"/>
      <c r="H13" s="85">
        <v>38.299999999999997</v>
      </c>
      <c r="I13" s="38"/>
      <c r="J13" s="725">
        <v>0.7</v>
      </c>
      <c r="K13" s="38"/>
      <c r="L13" s="38"/>
      <c r="M13" s="85">
        <v>124.7</v>
      </c>
      <c r="N13" s="32"/>
      <c r="O13" s="38"/>
      <c r="P13" s="85">
        <v>61.3</v>
      </c>
      <c r="Q13" s="38"/>
      <c r="R13" s="725">
        <v>1.03</v>
      </c>
    </row>
    <row r="14" spans="2:18" x14ac:dyDescent="0.2">
      <c r="B14" s="9" t="s">
        <v>27</v>
      </c>
      <c r="D14" s="38"/>
      <c r="E14" s="85">
        <v>7.6</v>
      </c>
      <c r="F14" s="32"/>
      <c r="G14" s="38"/>
      <c r="H14" s="85">
        <v>6.5</v>
      </c>
      <c r="I14" s="38"/>
      <c r="J14" s="725">
        <v>0.17</v>
      </c>
      <c r="K14" s="38"/>
      <c r="L14" s="38"/>
      <c r="M14" s="85">
        <v>14.7</v>
      </c>
      <c r="N14" s="32"/>
      <c r="O14" s="38"/>
      <c r="P14" s="85">
        <v>12.6</v>
      </c>
      <c r="Q14" s="38"/>
      <c r="R14" s="725">
        <v>0.17</v>
      </c>
    </row>
    <row r="15" spans="2:18" x14ac:dyDescent="0.2">
      <c r="B15" s="573" t="s">
        <v>293</v>
      </c>
      <c r="D15" s="38"/>
      <c r="E15" s="85">
        <v>-1</v>
      </c>
      <c r="F15" s="32"/>
      <c r="G15" s="38"/>
      <c r="H15" s="85">
        <v>4.2</v>
      </c>
      <c r="I15" s="38"/>
      <c r="J15" s="725">
        <v>-1.24</v>
      </c>
      <c r="K15" s="38"/>
      <c r="L15" s="38"/>
      <c r="M15" s="85">
        <v>-3.9</v>
      </c>
      <c r="N15" s="32"/>
      <c r="O15" s="38"/>
      <c r="P15" s="85">
        <v>12.1</v>
      </c>
      <c r="Q15" s="38"/>
      <c r="R15" s="725">
        <v>-1.32</v>
      </c>
    </row>
    <row r="16" spans="2:18" x14ac:dyDescent="0.2">
      <c r="B16" s="573" t="s">
        <v>395</v>
      </c>
      <c r="D16" s="310"/>
      <c r="E16" s="89">
        <v>44.8</v>
      </c>
      <c r="F16" s="138"/>
      <c r="G16" s="310"/>
      <c r="H16" s="89">
        <v>56.2</v>
      </c>
      <c r="I16" s="38"/>
      <c r="J16" s="725">
        <v>-0.2</v>
      </c>
      <c r="K16" s="38"/>
      <c r="L16" s="310"/>
      <c r="M16" s="89">
        <v>104.9</v>
      </c>
      <c r="N16" s="138"/>
      <c r="O16" s="310"/>
      <c r="P16" s="89">
        <v>134.1</v>
      </c>
      <c r="Q16" s="38"/>
      <c r="R16" s="725">
        <v>-0.22</v>
      </c>
    </row>
    <row r="17" spans="2:18" x14ac:dyDescent="0.2">
      <c r="B17" s="573" t="s">
        <v>323</v>
      </c>
      <c r="D17" s="38"/>
      <c r="E17" s="85">
        <v>6.8</v>
      </c>
      <c r="F17" s="32"/>
      <c r="G17" s="38"/>
      <c r="H17" s="85">
        <v>-25</v>
      </c>
      <c r="I17" s="38"/>
      <c r="J17" s="725">
        <v>1.27</v>
      </c>
      <c r="K17" s="38"/>
      <c r="L17" s="38"/>
      <c r="M17" s="85">
        <v>10.199999999999999</v>
      </c>
      <c r="N17" s="32"/>
      <c r="O17" s="38"/>
      <c r="P17" s="85">
        <v>-36.6</v>
      </c>
      <c r="Q17" s="38"/>
      <c r="R17" s="725">
        <v>1.28</v>
      </c>
    </row>
    <row r="18" spans="2:18" x14ac:dyDescent="0.2">
      <c r="B18" s="573" t="s">
        <v>404</v>
      </c>
      <c r="D18" s="38"/>
      <c r="E18" s="85">
        <v>51.6</v>
      </c>
      <c r="F18" s="32"/>
      <c r="G18" s="38"/>
      <c r="H18" s="85">
        <v>31.2</v>
      </c>
      <c r="I18" s="38"/>
      <c r="J18" s="725">
        <v>0.65</v>
      </c>
      <c r="K18" s="38"/>
      <c r="L18" s="38"/>
      <c r="M18" s="85">
        <v>115.1</v>
      </c>
      <c r="N18" s="32"/>
      <c r="O18" s="38"/>
      <c r="P18" s="85">
        <v>97.5</v>
      </c>
      <c r="Q18" s="38"/>
      <c r="R18" s="725">
        <v>0.18</v>
      </c>
    </row>
    <row r="19" spans="2:18" ht="7.5" customHeight="1" x14ac:dyDescent="0.2">
      <c r="D19" s="310"/>
      <c r="E19" s="89"/>
      <c r="F19" s="138"/>
      <c r="G19" s="310"/>
      <c r="H19" s="138"/>
      <c r="I19" s="38"/>
      <c r="J19" s="315"/>
      <c r="K19" s="38"/>
      <c r="L19" s="310"/>
      <c r="M19" s="89"/>
      <c r="N19" s="138"/>
      <c r="O19" s="310"/>
      <c r="P19" s="138"/>
      <c r="Q19" s="38"/>
      <c r="R19" s="315"/>
    </row>
    <row r="20" spans="2:18" ht="14.25" x14ac:dyDescent="0.2">
      <c r="B20" s="573" t="s">
        <v>476</v>
      </c>
      <c r="D20" s="31" t="s">
        <v>1</v>
      </c>
      <c r="E20" s="89">
        <v>43.4</v>
      </c>
      <c r="F20" s="32"/>
      <c r="G20" s="31" t="s">
        <v>1</v>
      </c>
      <c r="H20" s="89">
        <v>54.2</v>
      </c>
      <c r="I20" s="38"/>
      <c r="J20" s="725">
        <v>-0.2</v>
      </c>
      <c r="K20" s="38"/>
      <c r="L20" s="31" t="s">
        <v>1</v>
      </c>
      <c r="M20" s="89">
        <v>106.3</v>
      </c>
      <c r="N20" s="32"/>
      <c r="O20" s="31" t="s">
        <v>1</v>
      </c>
      <c r="P20" s="89">
        <v>121.5</v>
      </c>
      <c r="Q20" s="38"/>
      <c r="R20" s="725">
        <v>-0.13</v>
      </c>
    </row>
    <row r="21" spans="2:18" ht="10.5" customHeight="1" x14ac:dyDescent="0.2">
      <c r="D21" s="310"/>
      <c r="E21" s="138"/>
      <c r="F21" s="138"/>
      <c r="G21" s="310"/>
      <c r="H21" s="138"/>
      <c r="I21" s="38"/>
      <c r="J21" s="315"/>
      <c r="K21" s="38"/>
      <c r="L21" s="310"/>
      <c r="M21" s="138"/>
      <c r="N21" s="138"/>
      <c r="O21" s="310"/>
      <c r="P21" s="138"/>
      <c r="Q21" s="38"/>
      <c r="R21" s="315"/>
    </row>
    <row r="22" spans="2:18" x14ac:dyDescent="0.2">
      <c r="B22" s="9" t="s">
        <v>28</v>
      </c>
      <c r="D22" s="141" t="s">
        <v>1</v>
      </c>
      <c r="E22" s="138">
        <v>2501.1</v>
      </c>
      <c r="F22" s="138"/>
      <c r="G22" s="141" t="s">
        <v>1</v>
      </c>
      <c r="H22" s="138">
        <v>2036.6</v>
      </c>
      <c r="I22" s="38"/>
      <c r="J22" s="725">
        <v>0.23</v>
      </c>
      <c r="K22" s="38"/>
      <c r="L22" s="141"/>
      <c r="M22" s="138"/>
      <c r="N22" s="138"/>
      <c r="O22" s="141"/>
      <c r="P22" s="138"/>
      <c r="Q22" s="38"/>
      <c r="R22" s="725"/>
    </row>
    <row r="23" spans="2:18" ht="7.5" customHeight="1" x14ac:dyDescent="0.2">
      <c r="D23" s="141"/>
      <c r="E23" s="138"/>
      <c r="F23" s="138"/>
      <c r="G23" s="141"/>
      <c r="H23" s="138"/>
      <c r="I23" s="38"/>
      <c r="J23" s="315"/>
      <c r="K23" s="38"/>
      <c r="L23" s="141"/>
      <c r="M23" s="138"/>
      <c r="N23" s="138"/>
      <c r="O23" s="141"/>
      <c r="P23" s="138"/>
      <c r="Q23" s="38"/>
      <c r="R23" s="315"/>
    </row>
    <row r="24" spans="2:18" x14ac:dyDescent="0.2">
      <c r="B24" s="9" t="s">
        <v>390</v>
      </c>
      <c r="D24" s="141" t="s">
        <v>1</v>
      </c>
      <c r="E24" s="138">
        <v>1504.3</v>
      </c>
      <c r="F24" s="138"/>
      <c r="G24" s="141" t="s">
        <v>1</v>
      </c>
      <c r="H24" s="138">
        <v>1266.3</v>
      </c>
      <c r="I24" s="38"/>
      <c r="J24" s="725">
        <v>0.19</v>
      </c>
      <c r="K24" s="38"/>
      <c r="L24" s="141"/>
      <c r="M24" s="138"/>
      <c r="N24" s="138"/>
      <c r="O24" s="141"/>
      <c r="P24" s="138"/>
      <c r="Q24" s="38"/>
      <c r="R24" s="725"/>
    </row>
    <row r="25" spans="2:18" ht="9" customHeight="1" x14ac:dyDescent="0.2">
      <c r="D25" s="310"/>
      <c r="E25" s="138"/>
      <c r="F25" s="138"/>
      <c r="G25" s="310"/>
      <c r="H25" s="138"/>
      <c r="I25" s="38"/>
      <c r="J25" s="38"/>
      <c r="K25" s="38"/>
      <c r="L25" s="310"/>
      <c r="M25" s="138"/>
      <c r="N25" s="138"/>
      <c r="O25" s="310"/>
      <c r="P25" s="138"/>
      <c r="Q25" s="38"/>
      <c r="R25" s="38"/>
    </row>
    <row r="26" spans="2:18" x14ac:dyDescent="0.2">
      <c r="D26" s="38"/>
      <c r="E26" s="32"/>
      <c r="F26" s="32"/>
      <c r="G26" s="38"/>
      <c r="H26" s="713"/>
      <c r="I26" s="38"/>
      <c r="J26" s="38"/>
      <c r="K26" s="38"/>
      <c r="L26" s="38"/>
      <c r="M26" s="32"/>
      <c r="N26" s="32"/>
      <c r="O26" s="38"/>
      <c r="P26" s="1043"/>
      <c r="Q26" s="38"/>
      <c r="R26" s="38"/>
    </row>
    <row r="27" spans="2:18" x14ac:dyDescent="0.2">
      <c r="B27" s="36" t="s">
        <v>400</v>
      </c>
      <c r="D27" s="38"/>
      <c r="E27" s="32"/>
      <c r="F27" s="32"/>
      <c r="G27" s="38"/>
      <c r="H27" s="713"/>
      <c r="I27" s="38"/>
      <c r="J27" s="38"/>
      <c r="K27" s="38"/>
      <c r="L27" s="38"/>
      <c r="M27" s="32"/>
      <c r="N27" s="32"/>
      <c r="O27" s="38"/>
      <c r="P27" s="1043"/>
      <c r="Q27" s="38"/>
      <c r="R27" s="38"/>
    </row>
    <row r="28" spans="2:18" ht="11.25" customHeight="1" x14ac:dyDescent="0.2">
      <c r="D28" s="38"/>
      <c r="E28" s="38"/>
      <c r="F28" s="38"/>
      <c r="G28" s="38"/>
      <c r="H28" s="38"/>
      <c r="I28" s="38"/>
      <c r="J28" s="38"/>
      <c r="K28" s="38"/>
      <c r="L28" s="38"/>
      <c r="M28" s="38"/>
      <c r="N28" s="38"/>
      <c r="O28" s="38"/>
      <c r="P28" s="38"/>
      <c r="Q28" s="38"/>
      <c r="R28" s="38"/>
    </row>
    <row r="29" spans="2:18" ht="14.25" customHeight="1" x14ac:dyDescent="0.2">
      <c r="B29" s="354" t="s">
        <v>477</v>
      </c>
      <c r="D29" s="31" t="s">
        <v>1</v>
      </c>
      <c r="E29" s="147">
        <v>0.22</v>
      </c>
      <c r="F29" s="38"/>
      <c r="G29" s="31" t="s">
        <v>1</v>
      </c>
      <c r="H29" s="147">
        <v>0.28999999999999998</v>
      </c>
      <c r="I29" s="38"/>
      <c r="J29" s="38"/>
      <c r="K29" s="38"/>
      <c r="L29" s="31" t="s">
        <v>1</v>
      </c>
      <c r="M29" s="147">
        <v>0.54</v>
      </c>
      <c r="N29" s="38"/>
      <c r="O29" s="31" t="s">
        <v>1</v>
      </c>
      <c r="P29" s="147">
        <v>0.67</v>
      </c>
      <c r="Q29" s="38"/>
      <c r="R29" s="38"/>
    </row>
    <row r="30" spans="2:18" x14ac:dyDescent="0.2">
      <c r="B30" s="9" t="s">
        <v>4</v>
      </c>
      <c r="D30" s="38"/>
      <c r="E30" s="65"/>
      <c r="F30" s="65"/>
      <c r="G30" s="38"/>
      <c r="H30" s="65"/>
      <c r="I30" s="38"/>
      <c r="J30" s="38"/>
      <c r="K30" s="38"/>
      <c r="L30" s="38"/>
      <c r="M30" s="65"/>
      <c r="N30" s="65"/>
      <c r="O30" s="38"/>
      <c r="P30" s="65"/>
      <c r="Q30" s="38"/>
      <c r="R30" s="38"/>
    </row>
    <row r="31" spans="2:18" ht="14.25" x14ac:dyDescent="0.2">
      <c r="B31" s="354" t="s">
        <v>478</v>
      </c>
      <c r="D31" s="31" t="s">
        <v>1</v>
      </c>
      <c r="E31" s="147">
        <v>0.23</v>
      </c>
      <c r="F31" s="32"/>
      <c r="G31" s="31" t="s">
        <v>1</v>
      </c>
      <c r="H31" s="147">
        <v>0.3</v>
      </c>
      <c r="I31" s="38"/>
      <c r="J31" s="38"/>
      <c r="K31" s="38"/>
      <c r="L31" s="31" t="s">
        <v>1</v>
      </c>
      <c r="M31" s="147">
        <v>0.53</v>
      </c>
      <c r="N31" s="32"/>
      <c r="O31" s="31" t="s">
        <v>1</v>
      </c>
      <c r="P31" s="147">
        <v>0.74</v>
      </c>
      <c r="Q31" s="38"/>
      <c r="R31" s="38"/>
    </row>
    <row r="32" spans="2:18" x14ac:dyDescent="0.2">
      <c r="D32" s="38"/>
      <c r="E32" s="32"/>
      <c r="F32" s="32"/>
      <c r="G32" s="38"/>
      <c r="H32" s="32"/>
      <c r="I32" s="38"/>
      <c r="J32" s="38"/>
      <c r="K32" s="38"/>
      <c r="L32" s="38"/>
      <c r="M32" s="32"/>
      <c r="N32" s="32"/>
      <c r="O32" s="38"/>
      <c r="P32" s="32"/>
      <c r="Q32" s="38"/>
      <c r="R32" s="38"/>
    </row>
    <row r="33" spans="2:20" x14ac:dyDescent="0.2">
      <c r="B33" s="9" t="s">
        <v>29</v>
      </c>
      <c r="D33" s="31" t="s">
        <v>1</v>
      </c>
      <c r="E33" s="35">
        <v>7.67</v>
      </c>
      <c r="F33" s="32"/>
      <c r="G33" s="31" t="s">
        <v>1</v>
      </c>
      <c r="H33" s="35">
        <v>7.19</v>
      </c>
      <c r="I33" s="38"/>
      <c r="J33" s="38"/>
      <c r="K33" s="38"/>
      <c r="L33" s="31" t="s">
        <v>1</v>
      </c>
      <c r="M33" s="35">
        <v>7.67</v>
      </c>
      <c r="N33" s="32"/>
      <c r="O33" s="31" t="s">
        <v>1</v>
      </c>
      <c r="P33" s="35">
        <v>7.19</v>
      </c>
      <c r="Q33" s="38"/>
      <c r="R33" s="38"/>
    </row>
    <row r="34" spans="2:20" ht="14.25" x14ac:dyDescent="0.2">
      <c r="B34" s="987" t="s">
        <v>479</v>
      </c>
      <c r="D34" s="38"/>
      <c r="E34" s="564">
        <v>2.4E-2</v>
      </c>
      <c r="F34" s="65"/>
      <c r="G34" s="38"/>
      <c r="H34" s="564">
        <v>0.02</v>
      </c>
      <c r="I34" s="38"/>
      <c r="J34" s="38"/>
      <c r="K34" s="38"/>
      <c r="L34" s="38"/>
      <c r="M34" s="564">
        <v>6.4000000000000001E-2</v>
      </c>
      <c r="N34" s="65"/>
      <c r="O34" s="38"/>
      <c r="P34" s="564">
        <v>7.0000000000000007E-2</v>
      </c>
      <c r="Q34" s="38"/>
      <c r="R34" s="38"/>
    </row>
    <row r="35" spans="2:20" x14ac:dyDescent="0.2">
      <c r="D35" s="38"/>
      <c r="E35" s="32"/>
      <c r="F35" s="32"/>
      <c r="G35" s="38"/>
      <c r="H35" s="32"/>
      <c r="I35" s="38"/>
      <c r="J35" s="38"/>
      <c r="K35" s="38"/>
      <c r="L35" s="38"/>
      <c r="M35" s="32"/>
      <c r="N35" s="32"/>
      <c r="O35" s="38"/>
      <c r="P35" s="32"/>
      <c r="Q35" s="38"/>
      <c r="R35" s="38"/>
    </row>
    <row r="36" spans="2:20" x14ac:dyDescent="0.2">
      <c r="B36" s="9" t="s">
        <v>183</v>
      </c>
      <c r="C36" s="31"/>
      <c r="D36" s="31" t="s">
        <v>1</v>
      </c>
      <c r="E36" s="147">
        <v>7.5</v>
      </c>
      <c r="F36" s="32"/>
      <c r="G36" s="31" t="s">
        <v>1</v>
      </c>
      <c r="H36" s="147">
        <v>6.88</v>
      </c>
      <c r="I36" s="38"/>
      <c r="J36" s="38"/>
      <c r="K36" s="38"/>
      <c r="L36" s="31" t="s">
        <v>1</v>
      </c>
      <c r="M36" s="147">
        <v>7.5</v>
      </c>
      <c r="N36" s="32"/>
      <c r="O36" s="31" t="s">
        <v>1</v>
      </c>
      <c r="P36" s="147">
        <v>6.88</v>
      </c>
      <c r="Q36" s="38"/>
      <c r="R36" s="38"/>
    </row>
    <row r="37" spans="2:20" ht="14.25" x14ac:dyDescent="0.2">
      <c r="B37" s="987" t="s">
        <v>480</v>
      </c>
      <c r="D37" s="38"/>
      <c r="E37" s="564">
        <v>3.5000000000000003E-2</v>
      </c>
      <c r="F37" s="32"/>
      <c r="G37" s="38"/>
      <c r="H37" s="564">
        <v>2.5000000000000001E-2</v>
      </c>
      <c r="I37" s="38"/>
      <c r="J37" s="38"/>
      <c r="K37" s="38"/>
      <c r="L37" s="38"/>
      <c r="M37" s="564">
        <v>8.6999999999999994E-2</v>
      </c>
      <c r="N37" s="32"/>
      <c r="O37" s="38"/>
      <c r="P37" s="564">
        <v>7.1999999999999995E-2</v>
      </c>
      <c r="Q37" s="38"/>
      <c r="R37" s="38"/>
    </row>
    <row r="38" spans="2:20" x14ac:dyDescent="0.2">
      <c r="E38" s="65"/>
      <c r="F38" s="65"/>
      <c r="G38" s="38"/>
      <c r="H38" s="65"/>
      <c r="I38" s="38"/>
      <c r="J38" s="38"/>
      <c r="K38" s="38"/>
      <c r="L38" s="9"/>
      <c r="M38" s="65"/>
      <c r="N38" s="65"/>
      <c r="O38" s="38"/>
      <c r="P38" s="65"/>
      <c r="Q38" s="38"/>
      <c r="R38" s="38"/>
    </row>
    <row r="39" spans="2:20" x14ac:dyDescent="0.2">
      <c r="B39" s="36" t="s">
        <v>30</v>
      </c>
      <c r="E39" s="65"/>
      <c r="F39" s="65"/>
      <c r="G39" s="38"/>
      <c r="H39" s="65"/>
      <c r="I39" s="38"/>
      <c r="J39" s="38"/>
      <c r="L39" s="9"/>
      <c r="M39" s="65"/>
      <c r="N39" s="65"/>
      <c r="O39" s="38"/>
      <c r="P39" s="65"/>
      <c r="Q39" s="38"/>
      <c r="R39" s="38"/>
    </row>
    <row r="40" spans="2:20" ht="9" customHeight="1" x14ac:dyDescent="0.2">
      <c r="E40" s="65"/>
      <c r="F40" s="65"/>
      <c r="G40" s="38"/>
      <c r="H40" s="65"/>
      <c r="I40" s="38"/>
      <c r="J40" s="38"/>
      <c r="L40" s="9"/>
      <c r="M40" s="65"/>
      <c r="N40" s="65"/>
      <c r="O40" s="38"/>
      <c r="P40" s="65"/>
      <c r="Q40" s="38"/>
      <c r="R40" s="38"/>
    </row>
    <row r="41" spans="2:20" ht="15" customHeight="1" x14ac:dyDescent="0.2">
      <c r="B41" s="9" t="s">
        <v>130</v>
      </c>
      <c r="E41" s="65">
        <v>0.34899999999999998</v>
      </c>
      <c r="F41" s="65"/>
      <c r="G41" s="38"/>
      <c r="H41" s="508">
        <v>0.30199999999999999</v>
      </c>
      <c r="I41" s="38"/>
      <c r="J41" s="38"/>
      <c r="L41" s="9"/>
      <c r="M41" s="65">
        <v>0.34499999999999997</v>
      </c>
      <c r="N41" s="65"/>
      <c r="O41" s="38"/>
      <c r="P41" s="508">
        <v>0.23499999999999999</v>
      </c>
      <c r="Q41" s="38"/>
      <c r="R41" s="38"/>
    </row>
    <row r="42" spans="2:20" x14ac:dyDescent="0.2">
      <c r="B42" s="9" t="s">
        <v>135</v>
      </c>
      <c r="E42" s="65">
        <v>0.23300000000000001</v>
      </c>
      <c r="F42" s="65"/>
      <c r="G42" s="38"/>
      <c r="H42" s="65">
        <v>0.23</v>
      </c>
      <c r="I42" s="38"/>
      <c r="J42" s="38"/>
      <c r="L42" s="9"/>
      <c r="M42" s="65">
        <v>0.20200000000000001</v>
      </c>
      <c r="N42" s="65"/>
      <c r="O42" s="38"/>
      <c r="P42" s="65">
        <v>0.221</v>
      </c>
      <c r="Q42" s="38"/>
      <c r="R42" s="38"/>
    </row>
    <row r="43" spans="2:20" ht="12.75" customHeight="1" x14ac:dyDescent="0.2">
      <c r="B43" s="9" t="s">
        <v>31</v>
      </c>
      <c r="E43" s="65">
        <v>0.16400000000000001</v>
      </c>
      <c r="F43" s="65"/>
      <c r="G43" s="38"/>
      <c r="H43" s="65">
        <v>0.13700000000000001</v>
      </c>
      <c r="I43" s="38"/>
      <c r="J43" s="38"/>
      <c r="L43" s="9"/>
      <c r="M43" s="65">
        <v>0.159</v>
      </c>
      <c r="N43" s="65"/>
      <c r="O43" s="38"/>
      <c r="P43" s="65">
        <v>0.13200000000000001</v>
      </c>
      <c r="Q43" s="38"/>
      <c r="R43" s="38"/>
    </row>
    <row r="44" spans="2:20" ht="17.25" customHeight="1" thickBot="1" x14ac:dyDescent="0.25">
      <c r="B44" s="9" t="s">
        <v>32</v>
      </c>
      <c r="D44" s="55"/>
      <c r="E44" s="726">
        <v>0.746</v>
      </c>
      <c r="F44" s="65"/>
      <c r="G44" s="727"/>
      <c r="H44" s="726">
        <v>0.66900000000000004</v>
      </c>
      <c r="I44" s="38"/>
      <c r="J44" s="38"/>
      <c r="L44" s="55"/>
      <c r="M44" s="726">
        <v>0.70599999999999996</v>
      </c>
      <c r="N44" s="65"/>
      <c r="O44" s="727"/>
      <c r="P44" s="726">
        <v>0.58799999999999997</v>
      </c>
      <c r="Q44" s="38"/>
      <c r="R44" s="38"/>
      <c r="T44" s="2"/>
    </row>
    <row r="45" spans="2:20" ht="17.25" customHeight="1" x14ac:dyDescent="0.2">
      <c r="D45" s="46"/>
      <c r="E45" s="337"/>
      <c r="F45" s="65"/>
      <c r="G45" s="310"/>
      <c r="H45" s="337"/>
      <c r="I45" s="38"/>
      <c r="J45" s="38"/>
      <c r="L45" s="46"/>
      <c r="M45" s="337"/>
      <c r="N45" s="65"/>
      <c r="O45" s="310"/>
      <c r="P45" s="337"/>
      <c r="Q45" s="38"/>
      <c r="R45" s="38"/>
      <c r="T45" s="2"/>
    </row>
    <row r="46" spans="2:20" ht="17.25" customHeight="1" x14ac:dyDescent="0.2">
      <c r="B46" s="9" t="s">
        <v>192</v>
      </c>
      <c r="D46" s="310"/>
      <c r="E46" s="508">
        <v>6.0000000000000001E-3</v>
      </c>
      <c r="F46" s="337"/>
      <c r="G46" s="310"/>
      <c r="H46" s="508">
        <v>-6.0000000000000001E-3</v>
      </c>
      <c r="L46" s="310"/>
      <c r="M46" s="508">
        <v>8.9999999999999993E-3</v>
      </c>
      <c r="N46" s="337"/>
      <c r="O46" s="310"/>
      <c r="P46" s="508">
        <v>-5.0000000000000001E-3</v>
      </c>
      <c r="T46" s="2"/>
    </row>
    <row r="47" spans="2:20" ht="17.25" customHeight="1" x14ac:dyDescent="0.2">
      <c r="E47" s="34"/>
      <c r="F47" s="34"/>
      <c r="H47" s="34"/>
      <c r="L47" s="329"/>
      <c r="M47" s="1022"/>
      <c r="N47" s="1022"/>
      <c r="O47" s="329"/>
      <c r="P47" s="1022"/>
      <c r="Q47" s="46"/>
      <c r="R47" s="46"/>
    </row>
    <row r="48" spans="2:20" ht="15" customHeight="1" x14ac:dyDescent="0.2">
      <c r="B48" s="62" t="s">
        <v>481</v>
      </c>
      <c r="L48" s="10"/>
      <c r="M48" s="46"/>
      <c r="N48" s="46"/>
      <c r="O48" s="10"/>
      <c r="P48" s="46"/>
      <c r="Q48" s="46"/>
      <c r="R48" s="46"/>
    </row>
    <row r="49" spans="2:23" ht="15" customHeight="1" x14ac:dyDescent="0.2">
      <c r="B49" s="62" t="s">
        <v>482</v>
      </c>
    </row>
    <row r="50" spans="2:23" ht="14.25" x14ac:dyDescent="0.2">
      <c r="B50" s="1087" t="s">
        <v>483</v>
      </c>
      <c r="C50" s="1087"/>
      <c r="D50" s="1087"/>
      <c r="E50" s="1087"/>
      <c r="F50" s="1087"/>
      <c r="G50" s="1087"/>
      <c r="H50" s="1087"/>
      <c r="I50" s="1087"/>
      <c r="J50" s="1087"/>
      <c r="K50" s="1087"/>
      <c r="L50" s="1087"/>
      <c r="M50" s="1087"/>
      <c r="N50" s="1087"/>
      <c r="O50" s="1087"/>
      <c r="P50" s="1087"/>
      <c r="Q50" s="1087"/>
      <c r="R50" s="1087"/>
      <c r="S50" s="1087"/>
      <c r="T50" s="1087"/>
      <c r="U50" s="1087"/>
      <c r="V50" s="1087"/>
      <c r="W50" s="1087"/>
    </row>
    <row r="51" spans="2:23" ht="14.25" x14ac:dyDescent="0.2">
      <c r="B51" s="1087" t="s">
        <v>484</v>
      </c>
      <c r="C51" s="1087"/>
      <c r="D51" s="1087"/>
      <c r="E51" s="1087"/>
      <c r="F51" s="1087"/>
      <c r="G51" s="1087"/>
      <c r="H51" s="1087"/>
      <c r="I51" s="1087"/>
      <c r="J51" s="1087"/>
      <c r="K51" s="1087"/>
      <c r="L51" s="1087"/>
      <c r="M51" s="1087"/>
      <c r="N51" s="1087"/>
      <c r="O51" s="1087"/>
      <c r="P51" s="1087"/>
      <c r="Q51" s="1087"/>
      <c r="R51" s="1087"/>
      <c r="S51" s="1087"/>
      <c r="T51" s="1087"/>
      <c r="U51" s="1087"/>
      <c r="V51" s="1087"/>
      <c r="W51" s="1087"/>
    </row>
    <row r="52" spans="2:23" ht="6" customHeight="1" x14ac:dyDescent="0.2">
      <c r="B52" s="328"/>
    </row>
  </sheetData>
  <mergeCells count="6">
    <mergeCell ref="B51:W51"/>
    <mergeCell ref="D4:H4"/>
    <mergeCell ref="L4:P4"/>
    <mergeCell ref="B1:R1"/>
    <mergeCell ref="B2:R2"/>
    <mergeCell ref="B50:W50"/>
  </mergeCells>
  <phoneticPr fontId="17" type="noConversion"/>
  <printOptions horizontalCentered="1"/>
  <pageMargins left="0.75" right="0.75" top="0.52" bottom="0.33" header="0.39" footer="0.4"/>
  <pageSetup scale="81" orientation="landscape" horizontalDpi="1200" verticalDpi="1200" r:id="rId1"/>
  <headerFooter alignWithMargins="0">
    <oddHeader>&amp;R&amp;G</oddHeader>
    <oddFooter>&amp;CPAGE 2</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zoomScaleNormal="100" zoomScaleSheetLayoutView="100" workbookViewId="0">
      <selection activeCell="A65" sqref="A65"/>
    </sheetView>
  </sheetViews>
  <sheetFormatPr defaultRowHeight="12.75" x14ac:dyDescent="0.2"/>
  <cols>
    <col min="1" max="1" width="9.140625" style="376"/>
    <col min="2" max="2" width="52.5703125" style="376" customWidth="1"/>
    <col min="3" max="3" width="3.42578125" style="376" customWidth="1"/>
    <col min="4" max="4" width="2.5703125" style="376" customWidth="1"/>
    <col min="5" max="5" width="11.85546875" style="376" customWidth="1"/>
    <col min="6" max="6" width="3.42578125" style="376" customWidth="1"/>
    <col min="7" max="7" width="2.5703125" style="376" customWidth="1"/>
    <col min="8" max="8" width="11.85546875" style="376" customWidth="1"/>
    <col min="9" max="9" width="3.42578125" style="376" customWidth="1"/>
    <col min="10" max="10" width="10.28515625" style="376" bestFit="1" customWidth="1"/>
    <col min="11" max="11" width="3.42578125" style="376" customWidth="1"/>
    <col min="12" max="12" width="2.5703125" style="377" customWidth="1"/>
    <col min="13" max="13" width="11.85546875" style="376" customWidth="1"/>
    <col min="14" max="14" width="3.42578125" style="376" customWidth="1"/>
    <col min="15" max="15" width="2.5703125" style="377" customWidth="1"/>
    <col min="16" max="16" width="11.85546875" style="376" customWidth="1"/>
    <col min="17" max="17" width="3.42578125" style="376" customWidth="1"/>
    <col min="18" max="18" width="10.28515625" style="376" customWidth="1"/>
    <col min="19" max="19" width="2" style="376" customWidth="1"/>
    <col min="20" max="16384" width="9.140625" style="376"/>
  </cols>
  <sheetData>
    <row r="1" spans="2:19" ht="15.75" x14ac:dyDescent="0.25">
      <c r="B1" s="1090" t="s">
        <v>338</v>
      </c>
      <c r="C1" s="1090"/>
      <c r="D1" s="1090"/>
      <c r="E1" s="1090"/>
      <c r="F1" s="1090"/>
      <c r="G1" s="1090"/>
      <c r="H1" s="1090"/>
      <c r="I1" s="1090"/>
      <c r="J1" s="1090"/>
      <c r="K1" s="1090"/>
      <c r="L1" s="1090"/>
      <c r="M1" s="1090"/>
      <c r="N1" s="1090"/>
      <c r="O1" s="1090"/>
      <c r="P1" s="1090"/>
      <c r="Q1" s="1090"/>
      <c r="R1" s="1090"/>
    </row>
    <row r="2" spans="2:19" ht="12.75" customHeight="1" x14ac:dyDescent="0.25">
      <c r="B2" s="1090" t="s">
        <v>288</v>
      </c>
      <c r="C2" s="1090"/>
      <c r="D2" s="1090"/>
      <c r="E2" s="1090"/>
      <c r="F2" s="1090"/>
      <c r="G2" s="1090"/>
      <c r="H2" s="1090"/>
      <c r="I2" s="1090"/>
      <c r="J2" s="1090"/>
      <c r="K2" s="1090"/>
      <c r="L2" s="1090"/>
      <c r="M2" s="1090"/>
      <c r="N2" s="1090"/>
      <c r="O2" s="1090"/>
      <c r="P2" s="1090"/>
      <c r="Q2" s="1090"/>
      <c r="R2" s="1090"/>
    </row>
    <row r="3" spans="2:19" ht="9.75" customHeight="1" x14ac:dyDescent="0.2">
      <c r="B3" s="411"/>
      <c r="C3" s="411"/>
      <c r="D3" s="410"/>
      <c r="E3" s="410"/>
      <c r="F3" s="410"/>
      <c r="G3" s="410"/>
      <c r="H3" s="410"/>
      <c r="I3" s="410"/>
      <c r="J3" s="570"/>
      <c r="K3" s="410"/>
      <c r="L3" s="410"/>
      <c r="M3" s="410"/>
      <c r="N3" s="410"/>
      <c r="O3" s="410"/>
      <c r="P3" s="410"/>
      <c r="Q3" s="410"/>
      <c r="R3" s="570"/>
    </row>
    <row r="4" spans="2:19" s="405" customFormat="1" x14ac:dyDescent="0.2">
      <c r="B4" s="404"/>
      <c r="C4" s="404"/>
      <c r="D4" s="406"/>
      <c r="E4" s="408"/>
      <c r="F4" s="406"/>
      <c r="G4" s="406"/>
      <c r="H4" s="406"/>
      <c r="I4" s="407"/>
      <c r="J4" s="406"/>
      <c r="K4" s="407"/>
      <c r="L4" s="408"/>
      <c r="M4" s="408"/>
      <c r="N4" s="409"/>
      <c r="O4" s="408"/>
      <c r="P4" s="408"/>
      <c r="Q4" s="407"/>
      <c r="R4" s="406"/>
      <c r="S4" s="404"/>
    </row>
    <row r="5" spans="2:19" ht="7.5" customHeight="1" x14ac:dyDescent="0.2">
      <c r="B5" s="379"/>
      <c r="C5" s="379"/>
      <c r="D5" s="387"/>
      <c r="E5" s="387"/>
      <c r="F5" s="387"/>
      <c r="G5" s="387"/>
      <c r="H5" s="387"/>
      <c r="I5" s="387"/>
      <c r="J5" s="387"/>
      <c r="K5" s="387"/>
      <c r="L5" s="390"/>
      <c r="M5" s="387"/>
      <c r="N5" s="387"/>
      <c r="O5" s="390"/>
      <c r="P5" s="387"/>
      <c r="Q5" s="387"/>
      <c r="R5" s="387"/>
      <c r="S5" s="379"/>
    </row>
    <row r="6" spans="2:19" ht="12.75" customHeight="1" x14ac:dyDescent="0.2">
      <c r="B6" s="389"/>
      <c r="C6" s="379"/>
      <c r="D6" s="387"/>
      <c r="E6" s="387"/>
      <c r="F6" s="387"/>
      <c r="G6" s="387"/>
      <c r="H6" s="387"/>
      <c r="I6" s="387"/>
      <c r="J6" s="387"/>
      <c r="K6" s="387"/>
      <c r="L6" s="390"/>
      <c r="M6" s="387"/>
      <c r="N6" s="387"/>
      <c r="O6" s="390"/>
      <c r="P6" s="387"/>
      <c r="Q6" s="387"/>
      <c r="R6" s="387"/>
      <c r="S6" s="379"/>
    </row>
    <row r="7" spans="2:19" ht="9.75" customHeight="1" x14ac:dyDescent="0.2">
      <c r="B7" s="404"/>
      <c r="C7" s="379"/>
      <c r="D7" s="387"/>
      <c r="E7" s="403"/>
      <c r="F7" s="387"/>
      <c r="G7" s="387"/>
      <c r="H7" s="387"/>
      <c r="I7" s="387"/>
      <c r="J7" s="387"/>
      <c r="K7" s="387"/>
      <c r="L7" s="390"/>
      <c r="M7" s="387"/>
      <c r="N7" s="387"/>
      <c r="O7" s="390"/>
      <c r="P7" s="387"/>
      <c r="Q7" s="387"/>
      <c r="R7" s="387"/>
      <c r="S7" s="379"/>
    </row>
    <row r="8" spans="2:19" x14ac:dyDescent="0.2">
      <c r="B8" s="379"/>
      <c r="C8" s="379"/>
      <c r="D8" s="390"/>
      <c r="E8" s="401"/>
      <c r="F8" s="391"/>
      <c r="G8" s="390"/>
      <c r="H8" s="401"/>
      <c r="I8" s="387"/>
      <c r="J8" s="348"/>
      <c r="K8" s="387"/>
      <c r="L8" s="390"/>
      <c r="M8" s="391"/>
      <c r="N8" s="391"/>
      <c r="O8" s="390"/>
      <c r="P8" s="391"/>
      <c r="Q8" s="387"/>
      <c r="R8" s="348"/>
      <c r="S8" s="379"/>
    </row>
    <row r="9" spans="2:19" x14ac:dyDescent="0.2">
      <c r="B9" s="379"/>
      <c r="C9" s="379"/>
      <c r="D9" s="387"/>
      <c r="E9" s="401"/>
      <c r="F9" s="391"/>
      <c r="G9" s="387"/>
      <c r="H9" s="401"/>
      <c r="I9" s="387"/>
      <c r="J9" s="348"/>
      <c r="K9" s="387"/>
      <c r="L9" s="390"/>
      <c r="M9" s="391"/>
      <c r="N9" s="391"/>
      <c r="O9" s="390"/>
      <c r="P9" s="391"/>
      <c r="Q9" s="387"/>
      <c r="R9" s="348"/>
      <c r="S9" s="379"/>
    </row>
    <row r="10" spans="2:19" x14ac:dyDescent="0.2">
      <c r="B10" s="379"/>
      <c r="C10" s="379"/>
      <c r="D10" s="387"/>
      <c r="E10" s="401"/>
      <c r="F10" s="391"/>
      <c r="G10" s="387"/>
      <c r="H10" s="401"/>
      <c r="I10" s="387"/>
      <c r="J10" s="348"/>
      <c r="K10" s="387"/>
      <c r="L10" s="390"/>
      <c r="M10" s="391"/>
      <c r="N10" s="391"/>
      <c r="O10" s="390"/>
      <c r="P10" s="391"/>
      <c r="Q10" s="387"/>
      <c r="R10" s="348"/>
      <c r="S10" s="379"/>
    </row>
    <row r="11" spans="2:19" x14ac:dyDescent="0.2">
      <c r="B11" s="402"/>
      <c r="C11" s="379"/>
      <c r="D11" s="387"/>
      <c r="E11" s="401"/>
      <c r="F11" s="391"/>
      <c r="G11" s="387"/>
      <c r="H11" s="401"/>
      <c r="I11" s="387"/>
      <c r="J11" s="348"/>
      <c r="K11" s="387"/>
      <c r="L11" s="390"/>
      <c r="M11" s="391"/>
      <c r="N11" s="391"/>
      <c r="O11" s="390"/>
      <c r="P11" s="391"/>
      <c r="Q11" s="387"/>
      <c r="R11" s="348"/>
      <c r="S11" s="379"/>
    </row>
    <row r="12" spans="2:19" x14ac:dyDescent="0.2">
      <c r="B12" s="379"/>
      <c r="C12" s="379"/>
      <c r="D12" s="387"/>
      <c r="E12" s="401"/>
      <c r="F12" s="391"/>
      <c r="G12" s="387"/>
      <c r="H12" s="401"/>
      <c r="I12" s="387"/>
      <c r="J12" s="348"/>
      <c r="K12" s="387"/>
      <c r="L12" s="390"/>
      <c r="M12" s="391"/>
      <c r="N12" s="391"/>
      <c r="O12" s="390"/>
      <c r="P12" s="391"/>
      <c r="Q12" s="387"/>
      <c r="R12" s="348"/>
      <c r="S12" s="379"/>
    </row>
    <row r="13" spans="2:19" x14ac:dyDescent="0.2">
      <c r="B13" s="379"/>
      <c r="C13" s="379"/>
      <c r="D13" s="387"/>
      <c r="E13" s="401"/>
      <c r="F13" s="391"/>
      <c r="G13" s="387"/>
      <c r="H13" s="401"/>
      <c r="I13" s="387"/>
      <c r="J13" s="348"/>
      <c r="K13" s="387"/>
      <c r="L13" s="390"/>
      <c r="M13" s="391"/>
      <c r="N13" s="391"/>
      <c r="O13" s="390"/>
      <c r="P13" s="391"/>
      <c r="Q13" s="387"/>
      <c r="R13" s="348"/>
      <c r="S13" s="379"/>
    </row>
    <row r="14" spans="2:19" x14ac:dyDescent="0.2">
      <c r="B14" s="379"/>
      <c r="C14" s="379"/>
      <c r="D14" s="387"/>
      <c r="E14" s="401"/>
      <c r="F14" s="391"/>
      <c r="G14" s="387"/>
      <c r="H14" s="401"/>
      <c r="I14" s="387"/>
      <c r="J14" s="348"/>
      <c r="K14" s="387"/>
      <c r="L14" s="390"/>
      <c r="M14" s="391"/>
      <c r="N14" s="391"/>
      <c r="O14" s="390"/>
      <c r="P14" s="391"/>
      <c r="Q14" s="387"/>
      <c r="R14" s="349"/>
      <c r="S14" s="379"/>
    </row>
    <row r="15" spans="2:19" x14ac:dyDescent="0.2">
      <c r="B15" s="379"/>
      <c r="C15" s="379"/>
      <c r="D15" s="387"/>
      <c r="E15" s="352"/>
      <c r="F15" s="391"/>
      <c r="G15" s="387"/>
      <c r="H15" s="401"/>
      <c r="I15" s="387"/>
      <c r="J15" s="348"/>
      <c r="K15" s="387"/>
      <c r="L15" s="390"/>
      <c r="M15" s="391"/>
      <c r="N15" s="391"/>
      <c r="O15" s="390"/>
      <c r="P15" s="391"/>
      <c r="Q15" s="387"/>
      <c r="R15" s="348"/>
      <c r="S15" s="379"/>
    </row>
    <row r="16" spans="2:19" x14ac:dyDescent="0.2">
      <c r="B16" s="379"/>
      <c r="C16" s="379"/>
      <c r="D16" s="387"/>
      <c r="E16" s="401"/>
      <c r="F16" s="391"/>
      <c r="G16" s="387"/>
      <c r="H16" s="401"/>
      <c r="I16" s="387"/>
      <c r="J16" s="348"/>
      <c r="K16" s="387"/>
      <c r="L16" s="390"/>
      <c r="M16" s="401"/>
      <c r="N16" s="391"/>
      <c r="O16" s="390"/>
      <c r="P16" s="401"/>
      <c r="Q16" s="387"/>
      <c r="R16" s="349"/>
      <c r="S16" s="379"/>
    </row>
    <row r="17" spans="2:19" ht="7.5" customHeight="1" x14ac:dyDescent="0.2">
      <c r="B17" s="379"/>
      <c r="C17" s="379"/>
      <c r="D17" s="387"/>
      <c r="E17" s="401"/>
      <c r="F17" s="391"/>
      <c r="G17" s="387"/>
      <c r="H17" s="391"/>
      <c r="I17" s="387"/>
      <c r="J17" s="399"/>
      <c r="K17" s="387"/>
      <c r="L17" s="390"/>
      <c r="M17" s="391"/>
      <c r="N17" s="391"/>
      <c r="O17" s="390"/>
      <c r="P17" s="391"/>
      <c r="Q17" s="387"/>
      <c r="R17" s="399"/>
      <c r="S17" s="379"/>
    </row>
    <row r="18" spans="2:19" x14ac:dyDescent="0.2">
      <c r="B18" s="379"/>
      <c r="C18" s="379"/>
      <c r="D18" s="390"/>
      <c r="E18" s="401"/>
      <c r="F18" s="391"/>
      <c r="G18" s="390"/>
      <c r="H18" s="401"/>
      <c r="I18" s="387"/>
      <c r="J18" s="348"/>
      <c r="K18" s="387"/>
      <c r="L18" s="390"/>
      <c r="M18" s="391"/>
      <c r="N18" s="391"/>
      <c r="O18" s="390"/>
      <c r="P18" s="391"/>
      <c r="Q18" s="387"/>
      <c r="R18" s="349"/>
      <c r="S18" s="379"/>
    </row>
    <row r="19" spans="2:19" ht="10.5" customHeight="1" x14ac:dyDescent="0.2">
      <c r="B19" s="379"/>
      <c r="C19" s="379"/>
      <c r="D19" s="387"/>
      <c r="E19" s="391"/>
      <c r="F19" s="391"/>
      <c r="G19" s="387"/>
      <c r="H19" s="391"/>
      <c r="I19" s="387"/>
      <c r="J19" s="399"/>
      <c r="K19" s="387"/>
      <c r="L19" s="390"/>
      <c r="M19" s="391"/>
      <c r="N19" s="391"/>
      <c r="O19" s="390"/>
      <c r="P19" s="391"/>
      <c r="Q19" s="387"/>
      <c r="R19" s="399"/>
      <c r="S19" s="379"/>
    </row>
    <row r="20" spans="2:19" x14ac:dyDescent="0.2">
      <c r="B20" s="379"/>
      <c r="C20" s="379"/>
      <c r="D20" s="390"/>
      <c r="E20" s="391"/>
      <c r="F20" s="391"/>
      <c r="G20" s="390"/>
      <c r="H20" s="391"/>
      <c r="I20" s="387"/>
      <c r="J20" s="348"/>
      <c r="K20" s="387"/>
      <c r="L20" s="390"/>
      <c r="M20" s="391"/>
      <c r="N20" s="391"/>
      <c r="O20" s="390"/>
      <c r="P20" s="391"/>
      <c r="Q20" s="387"/>
      <c r="R20" s="400"/>
      <c r="S20" s="379"/>
    </row>
    <row r="21" spans="2:19" ht="7.5" customHeight="1" x14ac:dyDescent="0.2">
      <c r="B21" s="379"/>
      <c r="C21" s="379"/>
      <c r="D21" s="390"/>
      <c r="E21" s="391"/>
      <c r="F21" s="391"/>
      <c r="G21" s="390"/>
      <c r="H21" s="391"/>
      <c r="I21" s="387"/>
      <c r="J21" s="399"/>
      <c r="K21" s="387"/>
      <c r="L21" s="390"/>
      <c r="M21" s="391"/>
      <c r="N21" s="391"/>
      <c r="O21" s="390"/>
      <c r="P21" s="391"/>
      <c r="Q21" s="387"/>
      <c r="R21" s="398"/>
      <c r="S21" s="379"/>
    </row>
    <row r="22" spans="2:19" x14ac:dyDescent="0.2">
      <c r="B22" s="379"/>
      <c r="C22" s="379"/>
      <c r="D22" s="390"/>
      <c r="E22" s="391"/>
      <c r="F22" s="391"/>
      <c r="G22" s="390"/>
      <c r="H22" s="391"/>
      <c r="I22" s="387"/>
      <c r="J22" s="348"/>
      <c r="K22" s="387"/>
      <c r="L22" s="390"/>
      <c r="M22" s="391"/>
      <c r="N22" s="391"/>
      <c r="O22" s="390"/>
      <c r="P22" s="391"/>
      <c r="Q22" s="387"/>
      <c r="R22" s="397"/>
      <c r="S22" s="379"/>
    </row>
    <row r="23" spans="2:19" ht="9" customHeight="1" x14ac:dyDescent="0.2">
      <c r="B23" s="379"/>
      <c r="C23" s="379"/>
      <c r="D23" s="387"/>
      <c r="E23" s="391"/>
      <c r="F23" s="391"/>
      <c r="G23" s="387"/>
      <c r="H23" s="391"/>
      <c r="I23" s="387"/>
      <c r="J23" s="387"/>
      <c r="K23" s="387"/>
      <c r="L23" s="390"/>
      <c r="M23" s="387"/>
      <c r="N23" s="391"/>
      <c r="O23" s="390"/>
      <c r="P23" s="391"/>
      <c r="Q23" s="387"/>
      <c r="R23" s="387"/>
      <c r="S23" s="379"/>
    </row>
    <row r="24" spans="2:19" x14ac:dyDescent="0.2">
      <c r="B24" s="379"/>
      <c r="C24" s="379"/>
      <c r="D24" s="387"/>
      <c r="E24" s="391"/>
      <c r="F24" s="391"/>
      <c r="G24" s="387"/>
      <c r="H24" s="396"/>
      <c r="I24" s="387"/>
      <c r="J24" s="387"/>
      <c r="K24" s="387"/>
      <c r="L24" s="390"/>
      <c r="M24" s="387"/>
      <c r="N24" s="396"/>
      <c r="O24" s="390"/>
      <c r="P24" s="391"/>
      <c r="Q24" s="387"/>
      <c r="R24" s="387"/>
      <c r="S24" s="379"/>
    </row>
    <row r="25" spans="2:19" x14ac:dyDescent="0.2">
      <c r="B25" s="389"/>
      <c r="C25" s="379"/>
      <c r="D25" s="387"/>
      <c r="E25" s="391"/>
      <c r="F25" s="391"/>
      <c r="G25" s="387"/>
      <c r="H25" s="396"/>
      <c r="I25" s="387"/>
      <c r="J25" s="387"/>
      <c r="K25" s="387"/>
      <c r="L25" s="390"/>
      <c r="M25" s="387"/>
      <c r="N25" s="391"/>
      <c r="O25" s="390"/>
      <c r="P25" s="391"/>
      <c r="Q25" s="387"/>
      <c r="R25" s="387"/>
      <c r="S25" s="379"/>
    </row>
    <row r="26" spans="2:19" ht="11.25" customHeight="1" x14ac:dyDescent="0.2">
      <c r="B26" s="379"/>
      <c r="C26" s="379"/>
      <c r="D26" s="387"/>
      <c r="E26" s="387"/>
      <c r="F26" s="387"/>
      <c r="G26" s="387"/>
      <c r="H26" s="387"/>
      <c r="I26" s="387"/>
      <c r="J26" s="387"/>
      <c r="K26" s="387"/>
      <c r="L26" s="390"/>
      <c r="M26" s="387"/>
      <c r="N26" s="387"/>
      <c r="O26" s="390"/>
      <c r="P26" s="387"/>
      <c r="Q26" s="387"/>
      <c r="R26" s="387"/>
      <c r="S26" s="379"/>
    </row>
    <row r="27" spans="2:19" ht="14.25" customHeight="1" x14ac:dyDescent="0.2">
      <c r="B27" s="395"/>
      <c r="C27" s="379"/>
      <c r="D27" s="390"/>
      <c r="E27" s="393"/>
      <c r="F27" s="387"/>
      <c r="G27" s="390"/>
      <c r="H27" s="393"/>
      <c r="I27" s="387"/>
      <c r="J27" s="387"/>
      <c r="K27" s="387"/>
      <c r="L27" s="390"/>
      <c r="M27" s="393"/>
      <c r="N27" s="387"/>
      <c r="O27" s="390"/>
      <c r="P27" s="393"/>
      <c r="Q27" s="387"/>
      <c r="R27" s="387"/>
      <c r="S27" s="379"/>
    </row>
    <row r="28" spans="2:19" x14ac:dyDescent="0.2">
      <c r="B28" s="379"/>
      <c r="C28" s="379"/>
      <c r="D28" s="387"/>
      <c r="E28" s="388"/>
      <c r="F28" s="388"/>
      <c r="G28" s="387"/>
      <c r="H28" s="388"/>
      <c r="I28" s="387"/>
      <c r="J28" s="387"/>
      <c r="K28" s="387"/>
      <c r="L28" s="390"/>
      <c r="M28" s="388"/>
      <c r="N28" s="388"/>
      <c r="O28" s="390"/>
      <c r="P28" s="388"/>
      <c r="Q28" s="387"/>
      <c r="R28" s="387"/>
      <c r="S28" s="379"/>
    </row>
    <row r="29" spans="2:19" x14ac:dyDescent="0.2">
      <c r="B29" s="395"/>
      <c r="C29" s="379"/>
      <c r="D29" s="390"/>
      <c r="E29" s="393"/>
      <c r="F29" s="391"/>
      <c r="G29" s="390"/>
      <c r="H29" s="393"/>
      <c r="I29" s="387"/>
      <c r="J29" s="387"/>
      <c r="K29" s="387"/>
      <c r="L29" s="390"/>
      <c r="M29" s="393"/>
      <c r="N29" s="391"/>
      <c r="O29" s="390"/>
      <c r="P29" s="394"/>
      <c r="Q29" s="387"/>
      <c r="R29" s="387"/>
      <c r="S29" s="379"/>
    </row>
    <row r="30" spans="2:19" x14ac:dyDescent="0.2">
      <c r="B30" s="379"/>
      <c r="C30" s="379"/>
      <c r="D30" s="387"/>
      <c r="E30" s="391"/>
      <c r="F30" s="391"/>
      <c r="G30" s="387"/>
      <c r="H30" s="391"/>
      <c r="I30" s="387"/>
      <c r="J30" s="387"/>
      <c r="K30" s="387"/>
      <c r="L30" s="390"/>
      <c r="M30" s="388"/>
      <c r="N30" s="391"/>
      <c r="O30" s="390"/>
      <c r="P30" s="388"/>
      <c r="Q30" s="387"/>
      <c r="R30" s="387"/>
      <c r="S30" s="379"/>
    </row>
    <row r="31" spans="2:19" x14ac:dyDescent="0.2">
      <c r="B31" s="379"/>
      <c r="C31" s="379"/>
      <c r="D31" s="390"/>
      <c r="E31" s="382"/>
      <c r="F31" s="391"/>
      <c r="G31" s="390"/>
      <c r="H31" s="382"/>
      <c r="I31" s="387"/>
      <c r="J31" s="387"/>
      <c r="K31" s="387"/>
      <c r="L31" s="390"/>
      <c r="M31" s="387"/>
      <c r="N31" s="390"/>
      <c r="O31" s="390"/>
      <c r="P31" s="387"/>
      <c r="Q31" s="387"/>
      <c r="R31" s="387"/>
      <c r="S31" s="379"/>
    </row>
    <row r="32" spans="2:19" x14ac:dyDescent="0.2">
      <c r="B32" s="392"/>
      <c r="C32" s="379"/>
      <c r="D32" s="387"/>
      <c r="E32" s="388"/>
      <c r="F32" s="388"/>
      <c r="G32" s="387"/>
      <c r="H32" s="350"/>
      <c r="I32" s="387"/>
      <c r="J32" s="387"/>
      <c r="K32" s="387"/>
      <c r="L32" s="390"/>
      <c r="M32" s="387"/>
      <c r="N32" s="390"/>
      <c r="O32" s="390"/>
      <c r="P32" s="387"/>
      <c r="Q32" s="387"/>
      <c r="R32" s="387"/>
      <c r="S32" s="379"/>
    </row>
    <row r="33" spans="2:19" x14ac:dyDescent="0.2">
      <c r="B33" s="379"/>
      <c r="C33" s="379"/>
      <c r="D33" s="387"/>
      <c r="E33" s="391"/>
      <c r="F33" s="391"/>
      <c r="G33" s="387"/>
      <c r="H33" s="391"/>
      <c r="I33" s="387"/>
      <c r="J33" s="387"/>
      <c r="K33" s="387"/>
      <c r="L33" s="390"/>
      <c r="M33" s="387"/>
      <c r="N33" s="390"/>
      <c r="O33" s="390"/>
      <c r="P33" s="387"/>
      <c r="Q33" s="387"/>
      <c r="R33" s="387"/>
      <c r="S33" s="379"/>
    </row>
    <row r="34" spans="2:19" x14ac:dyDescent="0.2">
      <c r="B34" s="379"/>
      <c r="C34" s="390"/>
      <c r="D34" s="390"/>
      <c r="E34" s="393"/>
      <c r="F34" s="391"/>
      <c r="G34" s="390"/>
      <c r="H34" s="393"/>
      <c r="I34" s="387"/>
      <c r="J34" s="387"/>
      <c r="K34" s="387"/>
      <c r="L34" s="390"/>
      <c r="M34" s="387"/>
      <c r="N34" s="390"/>
      <c r="O34" s="390"/>
      <c r="P34" s="387"/>
      <c r="Q34" s="387"/>
      <c r="R34" s="387"/>
      <c r="S34" s="379"/>
    </row>
    <row r="35" spans="2:19" x14ac:dyDescent="0.2">
      <c r="B35" s="392"/>
      <c r="C35" s="379"/>
      <c r="D35" s="387"/>
      <c r="E35" s="388"/>
      <c r="F35" s="391"/>
      <c r="G35" s="387"/>
      <c r="H35" s="350"/>
      <c r="I35" s="387"/>
      <c r="J35" s="387"/>
      <c r="K35" s="387"/>
      <c r="L35" s="390"/>
      <c r="M35" s="387"/>
      <c r="N35" s="390"/>
      <c r="O35" s="390"/>
      <c r="P35" s="387"/>
      <c r="Q35" s="387"/>
      <c r="R35" s="387"/>
      <c r="S35" s="379"/>
    </row>
    <row r="36" spans="2:19" x14ac:dyDescent="0.2">
      <c r="B36" s="379"/>
      <c r="C36" s="379"/>
      <c r="D36" s="379"/>
      <c r="E36" s="388"/>
      <c r="F36" s="388"/>
      <c r="G36" s="387"/>
      <c r="H36" s="388"/>
      <c r="I36" s="387"/>
      <c r="J36" s="387"/>
      <c r="K36" s="387"/>
      <c r="L36" s="390"/>
      <c r="M36" s="387"/>
      <c r="N36" s="390"/>
      <c r="O36" s="390"/>
      <c r="P36" s="387"/>
      <c r="Q36" s="379"/>
      <c r="R36" s="379"/>
      <c r="S36" s="379"/>
    </row>
    <row r="37" spans="2:19" x14ac:dyDescent="0.2">
      <c r="B37" s="389"/>
      <c r="C37" s="379"/>
      <c r="D37" s="379"/>
      <c r="E37" s="386"/>
      <c r="F37" s="386"/>
      <c r="G37" s="379"/>
      <c r="H37" s="386"/>
      <c r="I37" s="379"/>
      <c r="J37" s="379"/>
      <c r="K37" s="379"/>
      <c r="L37" s="380"/>
      <c r="M37" s="379"/>
      <c r="N37" s="380"/>
      <c r="O37" s="380"/>
      <c r="P37" s="379"/>
      <c r="Q37" s="379"/>
      <c r="R37" s="379"/>
      <c r="S37" s="379"/>
    </row>
    <row r="38" spans="2:19" ht="13.5" customHeight="1" x14ac:dyDescent="0.2">
      <c r="B38" s="379"/>
      <c r="C38" s="379"/>
      <c r="D38" s="379"/>
      <c r="E38" s="386"/>
      <c r="F38" s="386"/>
      <c r="G38" s="379"/>
      <c r="H38" s="386"/>
      <c r="I38" s="379"/>
      <c r="J38" s="379"/>
      <c r="K38" s="379"/>
      <c r="L38" s="380"/>
      <c r="M38" s="379"/>
      <c r="N38" s="386"/>
      <c r="O38" s="380"/>
      <c r="P38" s="386"/>
      <c r="Q38" s="379"/>
      <c r="R38" s="379"/>
      <c r="S38" s="379"/>
    </row>
    <row r="39" spans="2:19" ht="15" customHeight="1" x14ac:dyDescent="0.2">
      <c r="B39" s="379"/>
      <c r="C39" s="379"/>
      <c r="D39" s="379"/>
      <c r="E39" s="386"/>
      <c r="F39" s="386"/>
      <c r="G39" s="379"/>
      <c r="H39" s="386"/>
      <c r="I39" s="379"/>
      <c r="J39" s="379"/>
      <c r="K39" s="379"/>
      <c r="L39" s="385"/>
      <c r="M39" s="386"/>
      <c r="N39" s="386"/>
      <c r="O39" s="385"/>
      <c r="P39" s="386"/>
      <c r="Q39" s="379"/>
      <c r="R39" s="379"/>
      <c r="S39" s="379"/>
    </row>
    <row r="40" spans="2:19" x14ac:dyDescent="0.2">
      <c r="B40" s="379"/>
      <c r="C40" s="379"/>
      <c r="D40" s="379"/>
      <c r="E40" s="386"/>
      <c r="F40" s="386"/>
      <c r="G40" s="379"/>
      <c r="H40" s="386"/>
      <c r="I40" s="379"/>
      <c r="J40" s="379"/>
      <c r="K40" s="379"/>
      <c r="L40" s="385"/>
      <c r="M40" s="386"/>
      <c r="N40" s="386"/>
      <c r="O40" s="385"/>
      <c r="P40" s="386"/>
      <c r="Q40" s="379"/>
      <c r="R40" s="379"/>
      <c r="S40" s="379"/>
    </row>
    <row r="41" spans="2:19" ht="12.75" customHeight="1" x14ac:dyDescent="0.2">
      <c r="B41" s="379"/>
      <c r="C41" s="379"/>
      <c r="D41" s="379"/>
      <c r="E41" s="386"/>
      <c r="F41" s="386"/>
      <c r="G41" s="379"/>
      <c r="H41" s="386"/>
      <c r="I41" s="379"/>
      <c r="J41" s="379"/>
      <c r="K41" s="379"/>
      <c r="L41" s="385"/>
      <c r="M41" s="386"/>
      <c r="N41" s="386"/>
      <c r="O41" s="385"/>
      <c r="P41" s="386"/>
      <c r="Q41" s="379"/>
      <c r="R41" s="379"/>
      <c r="S41" s="379"/>
    </row>
    <row r="42" spans="2:19" ht="12.75" customHeight="1" x14ac:dyDescent="0.2">
      <c r="B42" s="379"/>
      <c r="C42" s="379"/>
      <c r="D42" s="379"/>
      <c r="E42" s="386"/>
      <c r="F42" s="386"/>
      <c r="G42" s="379"/>
      <c r="H42" s="386"/>
      <c r="I42" s="379"/>
      <c r="J42" s="379"/>
      <c r="K42" s="379"/>
      <c r="L42" s="385"/>
      <c r="M42" s="386"/>
      <c r="N42" s="386"/>
      <c r="O42" s="385"/>
      <c r="P42" s="386"/>
      <c r="Q42" s="379"/>
      <c r="R42" s="379"/>
      <c r="S42" s="379"/>
    </row>
    <row r="43" spans="2:19" ht="17.25" customHeight="1" x14ac:dyDescent="0.2">
      <c r="B43" s="379"/>
      <c r="C43" s="379"/>
      <c r="D43" s="379"/>
      <c r="E43" s="386"/>
      <c r="F43" s="386"/>
      <c r="G43" s="379"/>
      <c r="H43" s="386"/>
      <c r="I43" s="379"/>
      <c r="J43" s="379"/>
      <c r="K43" s="379"/>
      <c r="L43" s="385"/>
      <c r="M43" s="386"/>
      <c r="N43" s="386"/>
      <c r="O43" s="385"/>
      <c r="P43" s="386"/>
      <c r="Q43" s="379"/>
      <c r="R43" s="379"/>
      <c r="S43" s="379"/>
    </row>
    <row r="44" spans="2:19" ht="17.25" customHeight="1" x14ac:dyDescent="0.2">
      <c r="B44" s="379"/>
      <c r="C44" s="379"/>
      <c r="D44" s="387"/>
      <c r="E44" s="388"/>
      <c r="F44" s="388"/>
      <c r="G44" s="387"/>
      <c r="H44" s="351"/>
      <c r="I44" s="379"/>
      <c r="J44" s="379"/>
      <c r="K44" s="379"/>
      <c r="L44" s="385"/>
      <c r="M44" s="386"/>
      <c r="N44" s="386"/>
      <c r="O44" s="385"/>
      <c r="P44" s="386"/>
      <c r="Q44" s="379"/>
      <c r="R44" s="379"/>
      <c r="S44" s="379"/>
    </row>
    <row r="45" spans="2:19" ht="17.25" customHeight="1" x14ac:dyDescent="0.2">
      <c r="B45" s="379"/>
      <c r="C45" s="379"/>
      <c r="D45" s="379"/>
      <c r="E45" s="384"/>
      <c r="F45" s="384"/>
      <c r="G45" s="379"/>
      <c r="H45" s="384"/>
      <c r="I45" s="379"/>
      <c r="J45" s="379"/>
      <c r="K45" s="379"/>
      <c r="L45" s="385"/>
      <c r="M45" s="384"/>
      <c r="N45" s="384"/>
      <c r="O45" s="385"/>
      <c r="P45" s="384"/>
      <c r="Q45" s="379"/>
      <c r="R45" s="379"/>
      <c r="S45" s="379"/>
    </row>
    <row r="46" spans="2:19" ht="14.25" x14ac:dyDescent="0.2">
      <c r="B46" s="383"/>
      <c r="C46" s="379"/>
      <c r="D46" s="379"/>
      <c r="E46" s="379"/>
      <c r="F46" s="379"/>
      <c r="G46" s="379"/>
      <c r="H46" s="379"/>
      <c r="I46" s="379"/>
      <c r="J46" s="379"/>
      <c r="K46" s="379"/>
      <c r="L46" s="380"/>
      <c r="M46" s="379"/>
      <c r="N46" s="379"/>
      <c r="O46" s="380"/>
      <c r="P46" s="379"/>
      <c r="Q46" s="379"/>
      <c r="R46" s="379"/>
      <c r="S46" s="379"/>
    </row>
    <row r="47" spans="2:19" ht="14.25" x14ac:dyDescent="0.2">
      <c r="B47" s="383"/>
      <c r="C47" s="379"/>
      <c r="D47" s="379"/>
      <c r="E47" s="379"/>
      <c r="F47" s="379"/>
      <c r="G47" s="379"/>
      <c r="H47" s="379"/>
      <c r="I47" s="379"/>
      <c r="J47" s="379"/>
      <c r="K47" s="379"/>
      <c r="L47" s="380"/>
      <c r="M47" s="379"/>
      <c r="N47" s="379"/>
      <c r="O47" s="380"/>
      <c r="P47" s="379"/>
      <c r="Q47" s="379"/>
      <c r="R47" s="379"/>
      <c r="S47" s="379"/>
    </row>
    <row r="48" spans="2:19" ht="14.25" x14ac:dyDescent="0.2">
      <c r="B48" s="1089"/>
      <c r="C48" s="1089"/>
      <c r="D48" s="1089"/>
      <c r="E48" s="1089"/>
      <c r="F48" s="1089"/>
      <c r="G48" s="1089"/>
      <c r="H48" s="1089"/>
      <c r="I48" s="1089"/>
      <c r="J48" s="1089"/>
      <c r="K48" s="1089"/>
      <c r="L48" s="1089"/>
      <c r="M48" s="1089"/>
      <c r="N48" s="1089"/>
      <c r="O48" s="1089"/>
      <c r="P48" s="1089"/>
      <c r="Q48" s="1089"/>
      <c r="R48" s="1089"/>
      <c r="S48" s="379"/>
    </row>
    <row r="49" spans="2:19" ht="14.45" customHeight="1" x14ac:dyDescent="0.2">
      <c r="B49" s="1089"/>
      <c r="C49" s="1089"/>
      <c r="D49" s="1089"/>
      <c r="E49" s="1089"/>
      <c r="F49" s="1089"/>
      <c r="G49" s="1089"/>
      <c r="H49" s="1089"/>
      <c r="I49" s="1089"/>
      <c r="J49" s="1089"/>
      <c r="K49" s="1089"/>
      <c r="L49" s="1089"/>
      <c r="M49" s="1089"/>
      <c r="N49" s="1089"/>
      <c r="O49" s="1089"/>
      <c r="P49" s="1089"/>
      <c r="Q49" s="1089"/>
      <c r="R49" s="1089"/>
      <c r="S49" s="379"/>
    </row>
    <row r="50" spans="2:19" ht="15" customHeight="1" x14ac:dyDescent="0.2">
      <c r="B50" s="381"/>
      <c r="C50" s="379"/>
      <c r="D50" s="379"/>
      <c r="E50" s="379"/>
      <c r="F50" s="379"/>
      <c r="G50" s="379"/>
      <c r="H50" s="379"/>
      <c r="I50" s="379"/>
      <c r="J50" s="379"/>
      <c r="K50" s="379"/>
      <c r="L50" s="380"/>
      <c r="M50" s="379"/>
      <c r="N50" s="379"/>
      <c r="O50" s="380"/>
      <c r="P50" s="379"/>
      <c r="Q50" s="379"/>
      <c r="R50" s="379"/>
      <c r="S50" s="379"/>
    </row>
    <row r="51" spans="2:19" ht="15" customHeight="1" x14ac:dyDescent="0.2">
      <c r="B51" s="378"/>
      <c r="L51" s="376"/>
      <c r="O51" s="376"/>
    </row>
  </sheetData>
  <mergeCells count="4">
    <mergeCell ref="B48:R48"/>
    <mergeCell ref="B49:R49"/>
    <mergeCell ref="B1:R1"/>
    <mergeCell ref="B2:R2"/>
  </mergeCells>
  <pageMargins left="0.75" right="0.63" top="0.61" bottom="0.77" header="0.5" footer="0.5"/>
  <pageSetup scale="80" orientation="landscape" horizontalDpi="1200" verticalDpi="1200" r:id="rId1"/>
  <headerFooter alignWithMargins="0">
    <oddHeader>&amp;R&amp;G</oddHeader>
    <oddFooter>&amp;CPAGE 3</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zoomScale="80" zoomScaleNormal="80" zoomScaleSheetLayoutView="80" workbookViewId="0">
      <selection activeCell="A88" sqref="A88"/>
    </sheetView>
  </sheetViews>
  <sheetFormatPr defaultRowHeight="12.75" x14ac:dyDescent="0.2"/>
  <cols>
    <col min="1" max="1" width="3" style="2" customWidth="1"/>
    <col min="2" max="2" width="6.85546875" style="2" customWidth="1"/>
    <col min="3" max="3" width="46.85546875" style="2" customWidth="1"/>
    <col min="4" max="4" width="2.28515625" style="2" customWidth="1"/>
    <col min="5" max="5" width="11.85546875" style="2" customWidth="1"/>
    <col min="6" max="6" width="3.28515625" style="2" customWidth="1"/>
    <col min="7" max="7" width="2.28515625" style="2" customWidth="1"/>
    <col min="8" max="8" width="11.85546875" style="2" customWidth="1"/>
    <col min="9" max="9" width="3.28515625" style="2" customWidth="1"/>
    <col min="10" max="10" width="2.28515625" style="2" customWidth="1"/>
    <col min="11" max="11" width="11.85546875" style="2" customWidth="1"/>
    <col min="12" max="12" width="3.140625" style="2" customWidth="1"/>
    <col min="13" max="13" width="2.28515625" style="2" customWidth="1"/>
    <col min="14" max="14" width="11.85546875" style="2" customWidth="1"/>
    <col min="15" max="15" width="3.140625" style="2" customWidth="1"/>
    <col min="16" max="16" width="2.140625" style="2" customWidth="1"/>
    <col min="17" max="17" width="11.85546875" style="2" customWidth="1"/>
    <col min="18" max="18" width="3.140625" style="2" customWidth="1"/>
    <col min="19" max="19" width="2.140625" style="7" customWidth="1"/>
    <col min="20" max="20" width="10.7109375" style="7" customWidth="1"/>
    <col min="21" max="21" width="3.140625" style="7" customWidth="1"/>
    <col min="22" max="22" width="2.140625" style="7" customWidth="1"/>
    <col min="23" max="23" width="10.7109375" style="7" customWidth="1"/>
    <col min="24" max="24" width="3.140625" style="7" customWidth="1"/>
    <col min="25" max="25" width="2" style="4" customWidth="1"/>
    <col min="26" max="26" width="11.85546875" style="52" customWidth="1"/>
    <col min="27" max="16384" width="9.140625" style="2"/>
  </cols>
  <sheetData>
    <row r="1" spans="1:26" ht="15.75" x14ac:dyDescent="0.25">
      <c r="B1" s="1092" t="s">
        <v>338</v>
      </c>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row>
    <row r="2" spans="1:26" ht="15.75" x14ac:dyDescent="0.25">
      <c r="B2" s="1092" t="s">
        <v>41</v>
      </c>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row>
    <row r="3" spans="1:26" ht="12.75" customHeight="1" x14ac:dyDescent="0.25">
      <c r="A3" s="1091"/>
      <c r="B3" s="1091"/>
      <c r="C3" s="1091"/>
      <c r="D3" s="1091"/>
      <c r="E3" s="1091"/>
      <c r="F3" s="1091"/>
      <c r="G3" s="1091"/>
      <c r="H3" s="1091"/>
      <c r="I3" s="1091"/>
      <c r="J3" s="1091"/>
      <c r="K3" s="1091"/>
      <c r="L3" s="1091"/>
      <c r="M3" s="1091"/>
      <c r="N3" s="1091"/>
      <c r="O3" s="1091"/>
      <c r="P3" s="1091"/>
      <c r="Q3" s="1091"/>
      <c r="R3" s="1091"/>
      <c r="S3" s="1091"/>
      <c r="T3" s="1091"/>
      <c r="U3" s="1091"/>
      <c r="V3" s="853"/>
      <c r="W3" s="853"/>
      <c r="X3" s="853"/>
    </row>
    <row r="4" spans="1:26" ht="12.75" customHeight="1" x14ac:dyDescent="0.2">
      <c r="T4" s="814" t="s">
        <v>298</v>
      </c>
      <c r="W4" s="814" t="s">
        <v>298</v>
      </c>
    </row>
    <row r="5" spans="1:26" s="3" customFormat="1" ht="17.25" x14ac:dyDescent="0.25">
      <c r="B5" s="238"/>
      <c r="C5" s="238"/>
      <c r="D5" s="530"/>
      <c r="E5" s="781" t="s">
        <v>122</v>
      </c>
      <c r="F5" s="530"/>
      <c r="G5" s="238"/>
      <c r="H5" s="781" t="s">
        <v>121</v>
      </c>
      <c r="I5" s="238"/>
      <c r="J5" s="530"/>
      <c r="K5" s="529" t="s">
        <v>413</v>
      </c>
      <c r="L5" s="530"/>
      <c r="M5" s="238"/>
      <c r="N5" s="442" t="s">
        <v>123</v>
      </c>
      <c r="O5" s="444"/>
      <c r="P5" s="444"/>
      <c r="Q5" s="442" t="s">
        <v>122</v>
      </c>
      <c r="R5" s="444"/>
      <c r="S5" s="815"/>
      <c r="T5" s="815" t="s">
        <v>372</v>
      </c>
      <c r="U5" s="815"/>
      <c r="V5" s="815"/>
      <c r="W5" s="815" t="s">
        <v>372</v>
      </c>
      <c r="X5" s="815"/>
      <c r="Y5" s="171"/>
      <c r="Z5" s="815" t="s">
        <v>414</v>
      </c>
    </row>
    <row r="6" spans="1:26" s="3" customFormat="1" ht="15" x14ac:dyDescent="0.25">
      <c r="B6" s="238"/>
      <c r="C6" s="238"/>
      <c r="D6" s="531"/>
      <c r="E6" s="443">
        <v>2014</v>
      </c>
      <c r="F6" s="530"/>
      <c r="G6" s="239"/>
      <c r="H6" s="202">
        <v>2014</v>
      </c>
      <c r="I6" s="238"/>
      <c r="J6" s="531"/>
      <c r="K6" s="443">
        <v>2013</v>
      </c>
      <c r="L6" s="530"/>
      <c r="M6" s="239"/>
      <c r="N6" s="202">
        <v>2013</v>
      </c>
      <c r="O6" s="238"/>
      <c r="P6" s="239"/>
      <c r="Q6" s="202">
        <v>2013</v>
      </c>
      <c r="R6" s="238"/>
      <c r="S6" s="816"/>
      <c r="T6" s="816">
        <v>2014</v>
      </c>
      <c r="U6" s="815"/>
      <c r="V6" s="816"/>
      <c r="W6" s="816">
        <v>2013</v>
      </c>
      <c r="X6" s="815"/>
      <c r="Y6" s="239"/>
      <c r="Z6" s="202">
        <v>2013</v>
      </c>
    </row>
    <row r="7" spans="1:26" ht="9" customHeight="1" x14ac:dyDescent="0.2">
      <c r="B7" s="240"/>
      <c r="C7" s="240"/>
      <c r="D7" s="533"/>
      <c r="E7" s="533"/>
      <c r="F7" s="532"/>
      <c r="G7" s="241"/>
      <c r="H7" s="241"/>
      <c r="I7" s="240"/>
      <c r="J7" s="533"/>
      <c r="K7" s="533"/>
      <c r="L7" s="532"/>
      <c r="M7" s="241"/>
      <c r="N7" s="241"/>
      <c r="O7" s="240"/>
      <c r="P7" s="241"/>
      <c r="Q7" s="241"/>
      <c r="R7" s="240"/>
      <c r="S7" s="263"/>
      <c r="T7" s="263"/>
      <c r="U7" s="263"/>
      <c r="V7" s="263"/>
      <c r="W7" s="263"/>
      <c r="X7" s="263"/>
      <c r="Y7" s="241"/>
      <c r="Z7" s="242"/>
    </row>
    <row r="8" spans="1:26" ht="14.25" x14ac:dyDescent="0.2">
      <c r="B8" s="240" t="s">
        <v>23</v>
      </c>
      <c r="C8" s="240"/>
      <c r="D8" s="533" t="s">
        <v>1</v>
      </c>
      <c r="E8" s="721">
        <v>318.39999999999998</v>
      </c>
      <c r="F8" s="532"/>
      <c r="G8" s="241" t="s">
        <v>1</v>
      </c>
      <c r="H8" s="721">
        <v>316.7</v>
      </c>
      <c r="I8" s="240"/>
      <c r="J8" s="533" t="s">
        <v>1</v>
      </c>
      <c r="K8" s="243">
        <v>130.80000000000001</v>
      </c>
      <c r="L8" s="532"/>
      <c r="M8" s="241" t="s">
        <v>1</v>
      </c>
      <c r="N8" s="243">
        <v>125</v>
      </c>
      <c r="O8" s="240"/>
      <c r="P8" s="241" t="s">
        <v>1</v>
      </c>
      <c r="Q8" s="243">
        <v>209</v>
      </c>
      <c r="R8" s="240"/>
      <c r="S8" s="263" t="s">
        <v>1</v>
      </c>
      <c r="T8" s="721">
        <v>635.1</v>
      </c>
      <c r="U8" s="263"/>
      <c r="V8" s="263" t="s">
        <v>1</v>
      </c>
      <c r="W8" s="721">
        <v>423.9</v>
      </c>
      <c r="X8" s="263"/>
      <c r="Y8" s="241" t="s">
        <v>1</v>
      </c>
      <c r="Z8" s="244">
        <v>679.7</v>
      </c>
    </row>
    <row r="9" spans="1:26" ht="14.25" x14ac:dyDescent="0.2">
      <c r="B9" s="240" t="s">
        <v>33</v>
      </c>
      <c r="C9" s="240"/>
      <c r="D9" s="448"/>
      <c r="E9" s="322">
        <v>-27.9</v>
      </c>
      <c r="F9" s="532"/>
      <c r="G9" s="245"/>
      <c r="H9" s="322">
        <v>-112.3</v>
      </c>
      <c r="I9" s="240"/>
      <c r="J9" s="448"/>
      <c r="K9" s="458">
        <v>-2.5</v>
      </c>
      <c r="L9" s="532"/>
      <c r="M9" s="245"/>
      <c r="N9" s="246">
        <v>-3.4</v>
      </c>
      <c r="O9" s="240"/>
      <c r="P9" s="245"/>
      <c r="Q9" s="246">
        <v>-19.899999999999999</v>
      </c>
      <c r="R9" s="240"/>
      <c r="S9" s="817"/>
      <c r="T9" s="322">
        <v>-140.19999999999999</v>
      </c>
      <c r="U9" s="263"/>
      <c r="V9" s="817"/>
      <c r="W9" s="322">
        <v>-116.2</v>
      </c>
      <c r="X9" s="263"/>
      <c r="Y9" s="245"/>
      <c r="Z9" s="248">
        <v>-122.1</v>
      </c>
    </row>
    <row r="10" spans="1:26" ht="6.75" customHeight="1" x14ac:dyDescent="0.2">
      <c r="B10" s="240"/>
      <c r="C10" s="240"/>
      <c r="D10" s="449"/>
      <c r="E10" s="255"/>
      <c r="F10" s="532"/>
      <c r="G10" s="249"/>
      <c r="H10" s="255"/>
      <c r="I10" s="240"/>
      <c r="J10" s="449"/>
      <c r="K10" s="460"/>
      <c r="L10" s="532"/>
      <c r="M10" s="249"/>
      <c r="N10" s="250"/>
      <c r="O10" s="240"/>
      <c r="P10" s="249"/>
      <c r="Q10" s="250"/>
      <c r="R10" s="240"/>
      <c r="S10" s="818"/>
      <c r="T10" s="255"/>
      <c r="U10" s="263"/>
      <c r="V10" s="818"/>
      <c r="W10" s="255"/>
      <c r="X10" s="263"/>
      <c r="Y10" s="249"/>
      <c r="Z10" s="251"/>
    </row>
    <row r="11" spans="1:26" ht="15" x14ac:dyDescent="0.25">
      <c r="B11" s="252" t="s">
        <v>25</v>
      </c>
      <c r="C11" s="240"/>
      <c r="D11" s="449"/>
      <c r="E11" s="566">
        <v>290.5</v>
      </c>
      <c r="F11" s="532"/>
      <c r="G11" s="249"/>
      <c r="H11" s="566">
        <v>204.4</v>
      </c>
      <c r="I11" s="252"/>
      <c r="J11" s="449"/>
      <c r="K11" s="360">
        <v>128.30000000000001</v>
      </c>
      <c r="L11" s="450"/>
      <c r="M11" s="249"/>
      <c r="N11" s="360">
        <v>121.6</v>
      </c>
      <c r="O11" s="252"/>
      <c r="P11" s="361"/>
      <c r="Q11" s="360">
        <v>189.1</v>
      </c>
      <c r="R11" s="252"/>
      <c r="S11" s="819"/>
      <c r="T11" s="566">
        <v>494.9</v>
      </c>
      <c r="U11" s="819"/>
      <c r="V11" s="819"/>
      <c r="W11" s="566">
        <v>307.7</v>
      </c>
      <c r="X11" s="819"/>
      <c r="Y11" s="361"/>
      <c r="Z11" s="362">
        <v>557.6</v>
      </c>
    </row>
    <row r="12" spans="1:26" ht="6.75" customHeight="1" x14ac:dyDescent="0.25">
      <c r="B12" s="252"/>
      <c r="C12" s="252"/>
      <c r="D12" s="533"/>
      <c r="E12" s="255"/>
      <c r="F12" s="450"/>
      <c r="G12" s="241"/>
      <c r="H12" s="255"/>
      <c r="I12" s="252"/>
      <c r="J12" s="533"/>
      <c r="K12" s="460"/>
      <c r="L12" s="450"/>
      <c r="M12" s="241"/>
      <c r="N12" s="250"/>
      <c r="O12" s="252"/>
      <c r="P12" s="241"/>
      <c r="Q12" s="250"/>
      <c r="R12" s="252"/>
      <c r="S12" s="263"/>
      <c r="T12" s="255"/>
      <c r="U12" s="263"/>
      <c r="V12" s="263"/>
      <c r="W12" s="255"/>
      <c r="X12" s="263"/>
      <c r="Y12" s="241"/>
      <c r="Z12" s="251"/>
    </row>
    <row r="13" spans="1:26" ht="14.25" x14ac:dyDescent="0.2">
      <c r="B13" s="240" t="s">
        <v>34</v>
      </c>
      <c r="C13" s="240"/>
      <c r="D13" s="533"/>
      <c r="E13" s="721">
        <v>-97.6</v>
      </c>
      <c r="F13" s="532"/>
      <c r="G13" s="241"/>
      <c r="H13" s="721">
        <v>-103.2</v>
      </c>
      <c r="I13" s="240"/>
      <c r="J13" s="533"/>
      <c r="K13" s="243">
        <v>83</v>
      </c>
      <c r="L13" s="532"/>
      <c r="M13" s="241"/>
      <c r="N13" s="243">
        <v>38.1</v>
      </c>
      <c r="O13" s="240"/>
      <c r="P13" s="241"/>
      <c r="Q13" s="243">
        <v>-49.4</v>
      </c>
      <c r="R13" s="240"/>
      <c r="S13" s="263"/>
      <c r="T13" s="721">
        <v>-200.8</v>
      </c>
      <c r="U13" s="263"/>
      <c r="V13" s="263"/>
      <c r="W13" s="721">
        <v>-96.8</v>
      </c>
      <c r="X13" s="263"/>
      <c r="Y13" s="241"/>
      <c r="Z13" s="244">
        <v>24.3</v>
      </c>
    </row>
    <row r="14" spans="1:26" ht="14.25" x14ac:dyDescent="0.2">
      <c r="B14" s="429" t="s">
        <v>292</v>
      </c>
      <c r="C14" s="240"/>
      <c r="D14" s="448"/>
      <c r="E14" s="322">
        <v>-6.5</v>
      </c>
      <c r="F14" s="532"/>
      <c r="G14" s="245"/>
      <c r="H14" s="322">
        <v>73.7</v>
      </c>
      <c r="I14" s="240"/>
      <c r="J14" s="448"/>
      <c r="K14" s="458">
        <v>-37.700000000000003</v>
      </c>
      <c r="L14" s="532"/>
      <c r="M14" s="245"/>
      <c r="N14" s="246">
        <v>-25.7</v>
      </c>
      <c r="O14" s="240"/>
      <c r="P14" s="245"/>
      <c r="Q14" s="246">
        <v>-13</v>
      </c>
      <c r="R14" s="240"/>
      <c r="S14" s="817"/>
      <c r="T14" s="322">
        <v>67.2</v>
      </c>
      <c r="U14" s="263"/>
      <c r="V14" s="817"/>
      <c r="W14" s="322">
        <v>49.6</v>
      </c>
      <c r="X14" s="263"/>
      <c r="Y14" s="245"/>
      <c r="Z14" s="248">
        <v>-13.8</v>
      </c>
    </row>
    <row r="15" spans="1:26" ht="6.75" customHeight="1" x14ac:dyDescent="0.2">
      <c r="B15" s="240"/>
      <c r="C15" s="240"/>
      <c r="D15" s="449"/>
      <c r="E15" s="255"/>
      <c r="F15" s="532"/>
      <c r="G15" s="249"/>
      <c r="H15" s="255"/>
      <c r="I15" s="240"/>
      <c r="J15" s="449"/>
      <c r="K15" s="460"/>
      <c r="L15" s="532"/>
      <c r="M15" s="249"/>
      <c r="N15" s="250"/>
      <c r="O15" s="240"/>
      <c r="P15" s="249"/>
      <c r="Q15" s="250"/>
      <c r="R15" s="240"/>
      <c r="S15" s="818"/>
      <c r="T15" s="255"/>
      <c r="U15" s="263"/>
      <c r="V15" s="818"/>
      <c r="W15" s="255"/>
      <c r="X15" s="263"/>
      <c r="Y15" s="249"/>
      <c r="Z15" s="251"/>
    </row>
    <row r="16" spans="1:26" ht="15" x14ac:dyDescent="0.25">
      <c r="B16" s="252" t="s">
        <v>26</v>
      </c>
      <c r="C16" s="240"/>
      <c r="D16" s="449"/>
      <c r="E16" s="566">
        <v>186.4</v>
      </c>
      <c r="F16" s="532"/>
      <c r="G16" s="249"/>
      <c r="H16" s="566">
        <v>174.9</v>
      </c>
      <c r="I16" s="252"/>
      <c r="J16" s="449"/>
      <c r="K16" s="360">
        <v>173.6</v>
      </c>
      <c r="L16" s="450"/>
      <c r="M16" s="249"/>
      <c r="N16" s="360">
        <v>134</v>
      </c>
      <c r="O16" s="252"/>
      <c r="P16" s="361"/>
      <c r="Q16" s="360">
        <v>126.7</v>
      </c>
      <c r="R16" s="252"/>
      <c r="S16" s="819"/>
      <c r="T16" s="566">
        <v>361.3</v>
      </c>
      <c r="U16" s="819"/>
      <c r="V16" s="819"/>
      <c r="W16" s="566">
        <v>260.5</v>
      </c>
      <c r="X16" s="819"/>
      <c r="Y16" s="361"/>
      <c r="Z16" s="362">
        <v>568.1</v>
      </c>
    </row>
    <row r="17" spans="2:26" ht="6.75" customHeight="1" x14ac:dyDescent="0.25">
      <c r="B17" s="252"/>
      <c r="C17" s="252"/>
      <c r="D17" s="533"/>
      <c r="E17" s="255"/>
      <c r="F17" s="450"/>
      <c r="G17" s="241"/>
      <c r="H17" s="255"/>
      <c r="I17" s="252"/>
      <c r="J17" s="533"/>
      <c r="K17" s="460"/>
      <c r="L17" s="450"/>
      <c r="M17" s="241"/>
      <c r="N17" s="250"/>
      <c r="O17" s="252"/>
      <c r="P17" s="241"/>
      <c r="Q17" s="250"/>
      <c r="R17" s="252"/>
      <c r="S17" s="263"/>
      <c r="T17" s="255"/>
      <c r="U17" s="263"/>
      <c r="V17" s="263"/>
      <c r="W17" s="255"/>
      <c r="X17" s="263"/>
      <c r="Y17" s="241"/>
      <c r="Z17" s="251"/>
    </row>
    <row r="18" spans="2:26" ht="14.25" x14ac:dyDescent="0.2">
      <c r="B18" s="240" t="s">
        <v>27</v>
      </c>
      <c r="C18" s="240"/>
      <c r="D18" s="533"/>
      <c r="E18" s="721">
        <v>7.6</v>
      </c>
      <c r="F18" s="532"/>
      <c r="G18" s="241"/>
      <c r="H18" s="721">
        <v>7.1</v>
      </c>
      <c r="I18" s="240"/>
      <c r="J18" s="533"/>
      <c r="K18" s="243">
        <v>6.7</v>
      </c>
      <c r="L18" s="532"/>
      <c r="M18" s="241"/>
      <c r="N18" s="243">
        <v>6.1</v>
      </c>
      <c r="O18" s="240"/>
      <c r="P18" s="241"/>
      <c r="Q18" s="243">
        <v>6.5</v>
      </c>
      <c r="R18" s="240"/>
      <c r="S18" s="263"/>
      <c r="T18" s="721">
        <v>14.7</v>
      </c>
      <c r="U18" s="263"/>
      <c r="V18" s="263"/>
      <c r="W18" s="721">
        <v>12.6</v>
      </c>
      <c r="X18" s="263"/>
      <c r="Y18" s="241"/>
      <c r="Z18" s="244">
        <v>25.4</v>
      </c>
    </row>
    <row r="19" spans="2:26" ht="14.25" x14ac:dyDescent="0.2">
      <c r="B19" s="429" t="s">
        <v>462</v>
      </c>
      <c r="C19" s="240"/>
      <c r="D19" s="533"/>
      <c r="E19" s="721">
        <v>-1.2</v>
      </c>
      <c r="F19" s="532"/>
      <c r="G19" s="241"/>
      <c r="H19" s="721">
        <v>0.3</v>
      </c>
      <c r="I19" s="240"/>
      <c r="J19" s="533"/>
      <c r="K19" s="243">
        <v>-0.8</v>
      </c>
      <c r="L19" s="532"/>
      <c r="M19" s="241"/>
      <c r="N19" s="243">
        <v>-1.6</v>
      </c>
      <c r="O19" s="240"/>
      <c r="P19" s="241"/>
      <c r="Q19" s="243">
        <v>4.4000000000000004</v>
      </c>
      <c r="R19" s="240"/>
      <c r="S19" s="263"/>
      <c r="T19" s="721">
        <v>-0.9</v>
      </c>
      <c r="U19" s="263"/>
      <c r="V19" s="263"/>
      <c r="W19" s="721">
        <v>3.8</v>
      </c>
      <c r="X19" s="263"/>
      <c r="Y19" s="241"/>
      <c r="Z19" s="244">
        <v>1.4</v>
      </c>
    </row>
    <row r="20" spans="2:26" ht="14.25" x14ac:dyDescent="0.2">
      <c r="B20" s="446" t="s">
        <v>293</v>
      </c>
      <c r="C20" s="240"/>
      <c r="D20" s="533"/>
      <c r="E20" s="721">
        <v>-1</v>
      </c>
      <c r="F20" s="532"/>
      <c r="G20" s="241"/>
      <c r="H20" s="721">
        <v>-2.9</v>
      </c>
      <c r="I20" s="240"/>
      <c r="J20" s="533"/>
      <c r="K20" s="243">
        <v>3.5</v>
      </c>
      <c r="L20" s="532"/>
      <c r="M20" s="241"/>
      <c r="N20" s="243">
        <v>-3</v>
      </c>
      <c r="O20" s="240"/>
      <c r="P20" s="241"/>
      <c r="Q20" s="243">
        <v>4.2</v>
      </c>
      <c r="R20" s="240"/>
      <c r="S20" s="263"/>
      <c r="T20" s="721">
        <v>-3.9</v>
      </c>
      <c r="U20" s="263"/>
      <c r="V20" s="263"/>
      <c r="W20" s="721">
        <v>12.1</v>
      </c>
      <c r="X20" s="263"/>
      <c r="Y20" s="241"/>
      <c r="Z20" s="244">
        <v>12.6</v>
      </c>
    </row>
    <row r="21" spans="2:26" ht="14.25" x14ac:dyDescent="0.2">
      <c r="B21" s="532" t="s">
        <v>450</v>
      </c>
      <c r="C21" s="532"/>
      <c r="D21" s="533"/>
      <c r="E21" s="721">
        <v>0.9</v>
      </c>
      <c r="F21" s="532"/>
      <c r="G21" s="533"/>
      <c r="H21" s="243">
        <v>1.6</v>
      </c>
      <c r="I21" s="532"/>
      <c r="J21" s="533"/>
      <c r="K21" s="243">
        <v>0.5</v>
      </c>
      <c r="L21" s="532"/>
      <c r="M21" s="533"/>
      <c r="N21" s="243">
        <v>2.5</v>
      </c>
      <c r="O21" s="532"/>
      <c r="P21" s="533"/>
      <c r="Q21" s="243">
        <v>3.3</v>
      </c>
      <c r="R21" s="532"/>
      <c r="S21" s="263"/>
      <c r="T21" s="721">
        <v>2.5</v>
      </c>
      <c r="U21" s="263"/>
      <c r="V21" s="263"/>
      <c r="W21" s="721">
        <v>6.2</v>
      </c>
      <c r="X21" s="263"/>
      <c r="Y21" s="533"/>
      <c r="Z21" s="243">
        <v>9.1999999999999993</v>
      </c>
    </row>
    <row r="22" spans="2:26" ht="14.25" x14ac:dyDescent="0.2">
      <c r="B22" s="532" t="s">
        <v>381</v>
      </c>
      <c r="C22" s="532"/>
      <c r="D22" s="533"/>
      <c r="E22" s="721">
        <v>3.9</v>
      </c>
      <c r="F22" s="532"/>
      <c r="G22" s="533"/>
      <c r="H22" s="243">
        <v>4</v>
      </c>
      <c r="I22" s="532"/>
      <c r="J22" s="533"/>
      <c r="K22" s="243">
        <v>3.2</v>
      </c>
      <c r="L22" s="532"/>
      <c r="M22" s="533"/>
      <c r="N22" s="243">
        <v>0.3</v>
      </c>
      <c r="O22" s="532"/>
      <c r="P22" s="533"/>
      <c r="Q22" s="243">
        <v>0.3</v>
      </c>
      <c r="R22" s="532"/>
      <c r="S22" s="263"/>
      <c r="T22" s="721">
        <v>7.9</v>
      </c>
      <c r="U22" s="263"/>
      <c r="V22" s="263"/>
      <c r="W22" s="721">
        <v>0.6</v>
      </c>
      <c r="X22" s="263"/>
      <c r="Y22" s="533"/>
      <c r="Z22" s="243">
        <v>4.0999999999999996</v>
      </c>
    </row>
    <row r="23" spans="2:26" ht="14.25" x14ac:dyDescent="0.2">
      <c r="B23" s="429" t="s">
        <v>559</v>
      </c>
      <c r="C23" s="240"/>
      <c r="D23" s="448"/>
      <c r="E23" s="322">
        <v>-0.8</v>
      </c>
      <c r="F23" s="532"/>
      <c r="G23" s="245"/>
      <c r="H23" s="322">
        <v>-2.5</v>
      </c>
      <c r="I23" s="240"/>
      <c r="J23" s="448"/>
      <c r="K23" s="458">
        <v>0.6</v>
      </c>
      <c r="L23" s="532"/>
      <c r="M23" s="245"/>
      <c r="N23" s="246">
        <v>17.600000000000001</v>
      </c>
      <c r="O23" s="240"/>
      <c r="P23" s="245"/>
      <c r="Q23" s="246">
        <v>-0.1</v>
      </c>
      <c r="R23" s="240"/>
      <c r="S23" s="817"/>
      <c r="T23" s="322">
        <v>-3.3</v>
      </c>
      <c r="U23" s="263"/>
      <c r="V23" s="817"/>
      <c r="W23" s="322">
        <v>3.6</v>
      </c>
      <c r="X23" s="263"/>
      <c r="Y23" s="245"/>
      <c r="Z23" s="244">
        <v>21.8</v>
      </c>
    </row>
    <row r="24" spans="2:26" ht="6.75" customHeight="1" x14ac:dyDescent="0.2">
      <c r="B24" s="240"/>
      <c r="C24" s="240"/>
      <c r="D24" s="533"/>
      <c r="E24" s="253"/>
      <c r="F24" s="532"/>
      <c r="G24" s="241"/>
      <c r="H24" s="253"/>
      <c r="I24" s="240"/>
      <c r="J24" s="533"/>
      <c r="K24" s="457"/>
      <c r="L24" s="532"/>
      <c r="M24" s="241"/>
      <c r="N24" s="412"/>
      <c r="O24" s="240"/>
      <c r="P24" s="241"/>
      <c r="Q24" s="412"/>
      <c r="R24" s="240"/>
      <c r="S24" s="263"/>
      <c r="T24" s="253"/>
      <c r="U24" s="263"/>
      <c r="V24" s="263"/>
      <c r="W24" s="253"/>
      <c r="X24" s="263"/>
      <c r="Y24" s="241"/>
      <c r="Z24" s="254"/>
    </row>
    <row r="25" spans="2:26" ht="15" x14ac:dyDescent="0.25">
      <c r="B25" s="252" t="s">
        <v>35</v>
      </c>
      <c r="C25" s="240"/>
      <c r="D25" s="449"/>
      <c r="E25" s="566">
        <v>195.8</v>
      </c>
      <c r="F25" s="532"/>
      <c r="G25" s="249"/>
      <c r="H25" s="566">
        <v>182.5</v>
      </c>
      <c r="I25" s="252"/>
      <c r="J25" s="449"/>
      <c r="K25" s="360">
        <v>187.3</v>
      </c>
      <c r="L25" s="450"/>
      <c r="M25" s="249"/>
      <c r="N25" s="360">
        <v>155.9</v>
      </c>
      <c r="O25" s="252"/>
      <c r="P25" s="361"/>
      <c r="Q25" s="360">
        <v>145.30000000000001</v>
      </c>
      <c r="R25" s="252"/>
      <c r="S25" s="819"/>
      <c r="T25" s="566">
        <v>378.3</v>
      </c>
      <c r="U25" s="819"/>
      <c r="V25" s="819"/>
      <c r="W25" s="566">
        <v>299.39999999999998</v>
      </c>
      <c r="X25" s="819"/>
      <c r="Y25" s="361"/>
      <c r="Z25" s="363">
        <v>642.6</v>
      </c>
    </row>
    <row r="26" spans="2:26" ht="6.75" customHeight="1" x14ac:dyDescent="0.2">
      <c r="B26" s="240"/>
      <c r="C26" s="240"/>
      <c r="D26" s="533"/>
      <c r="E26" s="253"/>
      <c r="F26" s="532"/>
      <c r="G26" s="241"/>
      <c r="H26" s="253"/>
      <c r="I26" s="240"/>
      <c r="J26" s="533"/>
      <c r="K26" s="457"/>
      <c r="L26" s="532"/>
      <c r="M26" s="241"/>
      <c r="N26" s="412"/>
      <c r="O26" s="240"/>
      <c r="P26" s="241"/>
      <c r="Q26" s="412"/>
      <c r="R26" s="240"/>
      <c r="S26" s="263"/>
      <c r="T26" s="253"/>
      <c r="U26" s="263"/>
      <c r="V26" s="263"/>
      <c r="W26" s="253"/>
      <c r="X26" s="263"/>
      <c r="Y26" s="241"/>
      <c r="Z26" s="242"/>
    </row>
    <row r="27" spans="2:26" ht="12.75" customHeight="1" x14ac:dyDescent="0.2">
      <c r="B27" s="240" t="s">
        <v>147</v>
      </c>
      <c r="C27" s="240"/>
      <c r="D27" s="449"/>
      <c r="E27" s="721">
        <v>57.8</v>
      </c>
      <c r="F27" s="532"/>
      <c r="G27" s="249"/>
      <c r="H27" s="721">
        <v>68</v>
      </c>
      <c r="I27" s="240"/>
      <c r="J27" s="449"/>
      <c r="K27" s="243">
        <v>68.2</v>
      </c>
      <c r="L27" s="532"/>
      <c r="M27" s="249"/>
      <c r="N27" s="243">
        <v>76.099999999999994</v>
      </c>
      <c r="O27" s="240"/>
      <c r="P27" s="249"/>
      <c r="Q27" s="243">
        <v>66.5</v>
      </c>
      <c r="R27" s="240"/>
      <c r="S27" s="818"/>
      <c r="T27" s="721">
        <v>125.8</v>
      </c>
      <c r="U27" s="818"/>
      <c r="V27" s="818"/>
      <c r="W27" s="721">
        <v>105.7</v>
      </c>
      <c r="X27" s="818"/>
      <c r="Y27" s="249"/>
      <c r="Z27" s="244">
        <v>250</v>
      </c>
    </row>
    <row r="28" spans="2:26" ht="12.75" customHeight="1" x14ac:dyDescent="0.2">
      <c r="B28" s="240" t="s">
        <v>148</v>
      </c>
      <c r="C28" s="240"/>
      <c r="D28" s="449"/>
      <c r="E28" s="721">
        <v>7.2</v>
      </c>
      <c r="F28" s="532"/>
      <c r="G28" s="249"/>
      <c r="H28" s="721">
        <v>-8.3000000000000007</v>
      </c>
      <c r="I28" s="240"/>
      <c r="J28" s="449"/>
      <c r="K28" s="243">
        <v>-17</v>
      </c>
      <c r="L28" s="532"/>
      <c r="M28" s="249"/>
      <c r="N28" s="243">
        <v>-0.5</v>
      </c>
      <c r="O28" s="240"/>
      <c r="P28" s="249"/>
      <c r="Q28" s="243">
        <v>-28.2</v>
      </c>
      <c r="R28" s="240"/>
      <c r="S28" s="818"/>
      <c r="T28" s="721">
        <v>-1.1000000000000001</v>
      </c>
      <c r="U28" s="818"/>
      <c r="V28" s="818"/>
      <c r="W28" s="721">
        <v>-44.4</v>
      </c>
      <c r="X28" s="818"/>
      <c r="Y28" s="249"/>
      <c r="Z28" s="251">
        <v>-61.9</v>
      </c>
    </row>
    <row r="29" spans="2:26" ht="14.25" x14ac:dyDescent="0.2">
      <c r="B29" s="240" t="s">
        <v>36</v>
      </c>
      <c r="C29" s="240"/>
      <c r="D29" s="533"/>
      <c r="E29" s="721">
        <v>43.4</v>
      </c>
      <c r="F29" s="532"/>
      <c r="G29" s="241"/>
      <c r="H29" s="721">
        <v>29.6</v>
      </c>
      <c r="I29" s="240"/>
      <c r="J29" s="533"/>
      <c r="K29" s="243">
        <v>38.299999999999997</v>
      </c>
      <c r="L29" s="532"/>
      <c r="M29" s="241"/>
      <c r="N29" s="243">
        <v>29.8</v>
      </c>
      <c r="O29" s="240"/>
      <c r="P29" s="241"/>
      <c r="Q29" s="243">
        <v>29.2</v>
      </c>
      <c r="R29" s="240"/>
      <c r="S29" s="263"/>
      <c r="T29" s="721">
        <v>73</v>
      </c>
      <c r="U29" s="263"/>
      <c r="V29" s="263"/>
      <c r="W29" s="721">
        <v>57.7</v>
      </c>
      <c r="X29" s="263"/>
      <c r="Y29" s="241"/>
      <c r="Z29" s="251">
        <v>125.8</v>
      </c>
    </row>
    <row r="30" spans="2:26" ht="14.25" x14ac:dyDescent="0.2">
      <c r="B30" s="240" t="s">
        <v>37</v>
      </c>
      <c r="C30" s="240"/>
      <c r="D30" s="533"/>
      <c r="E30" s="721">
        <v>8.3000000000000007</v>
      </c>
      <c r="F30" s="532"/>
      <c r="G30" s="241"/>
      <c r="H30" s="721">
        <v>2.4</v>
      </c>
      <c r="I30" s="240"/>
      <c r="J30" s="533"/>
      <c r="K30" s="243">
        <v>4.9000000000000004</v>
      </c>
      <c r="L30" s="532"/>
      <c r="M30" s="241"/>
      <c r="N30" s="243">
        <v>4.5999999999999996</v>
      </c>
      <c r="O30" s="240"/>
      <c r="P30" s="241"/>
      <c r="Q30" s="243">
        <v>3.7</v>
      </c>
      <c r="R30" s="240"/>
      <c r="S30" s="263"/>
      <c r="T30" s="721">
        <v>10.7</v>
      </c>
      <c r="U30" s="263"/>
      <c r="V30" s="263"/>
      <c r="W30" s="721">
        <v>7.2</v>
      </c>
      <c r="X30" s="263"/>
      <c r="Y30" s="241"/>
      <c r="Z30" s="244">
        <v>16.7</v>
      </c>
    </row>
    <row r="31" spans="2:26" ht="14.25" x14ac:dyDescent="0.2">
      <c r="B31" s="240" t="s">
        <v>38</v>
      </c>
      <c r="C31" s="240"/>
      <c r="D31" s="448"/>
      <c r="E31" s="322">
        <v>30.6</v>
      </c>
      <c r="F31" s="532"/>
      <c r="G31" s="245"/>
      <c r="H31" s="322">
        <v>27</v>
      </c>
      <c r="I31" s="240"/>
      <c r="J31" s="448"/>
      <c r="K31" s="458">
        <v>34.4</v>
      </c>
      <c r="L31" s="532"/>
      <c r="M31" s="245"/>
      <c r="N31" s="246">
        <v>16.3</v>
      </c>
      <c r="O31" s="240"/>
      <c r="P31" s="245"/>
      <c r="Q31" s="246">
        <v>17.3</v>
      </c>
      <c r="R31" s="240"/>
      <c r="S31" s="817"/>
      <c r="T31" s="322">
        <v>57.6</v>
      </c>
      <c r="U31" s="263"/>
      <c r="V31" s="817"/>
      <c r="W31" s="322">
        <v>34.299999999999997</v>
      </c>
      <c r="X31" s="263"/>
      <c r="Y31" s="245"/>
      <c r="Z31" s="248">
        <v>85</v>
      </c>
    </row>
    <row r="32" spans="2:26" ht="6.75" customHeight="1" x14ac:dyDescent="0.2">
      <c r="B32" s="240"/>
      <c r="C32" s="240"/>
      <c r="D32" s="449"/>
      <c r="E32" s="255"/>
      <c r="F32" s="532"/>
      <c r="G32" s="249"/>
      <c r="H32" s="255"/>
      <c r="I32" s="240"/>
      <c r="J32" s="449"/>
      <c r="K32" s="460"/>
      <c r="L32" s="532"/>
      <c r="M32" s="249"/>
      <c r="N32" s="250"/>
      <c r="O32" s="240"/>
      <c r="P32" s="249"/>
      <c r="Q32" s="250"/>
      <c r="R32" s="240"/>
      <c r="S32" s="818"/>
      <c r="T32" s="255"/>
      <c r="U32" s="818"/>
      <c r="V32" s="818"/>
      <c r="W32" s="255"/>
      <c r="X32" s="818"/>
      <c r="Y32" s="249"/>
      <c r="Z32" s="242"/>
    </row>
    <row r="33" spans="2:26" ht="15" x14ac:dyDescent="0.25">
      <c r="B33" s="252" t="s">
        <v>39</v>
      </c>
      <c r="C33" s="240"/>
      <c r="D33" s="449"/>
      <c r="E33" s="566">
        <v>147.30000000000001</v>
      </c>
      <c r="F33" s="532"/>
      <c r="G33" s="249"/>
      <c r="H33" s="566">
        <v>118.7</v>
      </c>
      <c r="I33" s="252"/>
      <c r="J33" s="449"/>
      <c r="K33" s="360">
        <v>128.80000000000001</v>
      </c>
      <c r="L33" s="450"/>
      <c r="M33" s="249"/>
      <c r="N33" s="360">
        <v>126.3</v>
      </c>
      <c r="O33" s="252"/>
      <c r="P33" s="361"/>
      <c r="Q33" s="360">
        <v>88.5</v>
      </c>
      <c r="R33" s="252"/>
      <c r="S33" s="819"/>
      <c r="T33" s="566">
        <v>266</v>
      </c>
      <c r="U33" s="819"/>
      <c r="V33" s="819"/>
      <c r="W33" s="566">
        <v>160.5</v>
      </c>
      <c r="X33" s="819"/>
      <c r="Y33" s="361"/>
      <c r="Z33" s="362">
        <v>415.6</v>
      </c>
    </row>
    <row r="34" spans="2:26" ht="6.75" customHeight="1" x14ac:dyDescent="0.25">
      <c r="B34" s="240"/>
      <c r="C34" s="252"/>
      <c r="D34" s="449"/>
      <c r="E34" s="255"/>
      <c r="F34" s="450"/>
      <c r="G34" s="249"/>
      <c r="H34" s="255"/>
      <c r="I34" s="252"/>
      <c r="J34" s="449"/>
      <c r="K34" s="460"/>
      <c r="L34" s="450"/>
      <c r="M34" s="249"/>
      <c r="N34" s="250"/>
      <c r="O34" s="252"/>
      <c r="P34" s="249"/>
      <c r="Q34" s="250"/>
      <c r="R34" s="252"/>
      <c r="S34" s="818"/>
      <c r="T34" s="255"/>
      <c r="U34" s="263"/>
      <c r="V34" s="818"/>
      <c r="W34" s="255"/>
      <c r="X34" s="263"/>
      <c r="Y34" s="249"/>
      <c r="Z34" s="242"/>
    </row>
    <row r="35" spans="2:26" ht="15" x14ac:dyDescent="0.25">
      <c r="B35" s="450" t="s">
        <v>329</v>
      </c>
      <c r="C35" s="240"/>
      <c r="D35" s="449"/>
      <c r="E35" s="566">
        <v>48.5</v>
      </c>
      <c r="F35" s="532"/>
      <c r="G35" s="249"/>
      <c r="H35" s="566">
        <v>63.8</v>
      </c>
      <c r="I35" s="252"/>
      <c r="J35" s="449"/>
      <c r="K35" s="360">
        <v>58.5</v>
      </c>
      <c r="L35" s="450"/>
      <c r="M35" s="249"/>
      <c r="N35" s="360">
        <v>29.6</v>
      </c>
      <c r="O35" s="252"/>
      <c r="P35" s="361"/>
      <c r="Q35" s="360">
        <v>56.8</v>
      </c>
      <c r="R35" s="252"/>
      <c r="S35" s="819"/>
      <c r="T35" s="566">
        <v>112.3</v>
      </c>
      <c r="U35" s="820"/>
      <c r="V35" s="819"/>
      <c r="W35" s="566">
        <v>138.9</v>
      </c>
      <c r="X35" s="820"/>
      <c r="Y35" s="361"/>
      <c r="Z35" s="362">
        <v>227</v>
      </c>
    </row>
    <row r="36" spans="2:26" ht="6.75" customHeight="1" x14ac:dyDescent="0.2">
      <c r="B36" s="240"/>
      <c r="C36" s="240"/>
      <c r="D36" s="533"/>
      <c r="E36" s="253"/>
      <c r="F36" s="532"/>
      <c r="G36" s="241"/>
      <c r="H36" s="253"/>
      <c r="I36" s="240"/>
      <c r="J36" s="533"/>
      <c r="K36" s="457"/>
      <c r="L36" s="532"/>
      <c r="M36" s="241"/>
      <c r="N36" s="412"/>
      <c r="O36" s="240"/>
      <c r="P36" s="241"/>
      <c r="Q36" s="412"/>
      <c r="R36" s="240"/>
      <c r="S36" s="263"/>
      <c r="T36" s="253"/>
      <c r="U36" s="263"/>
      <c r="V36" s="263"/>
      <c r="W36" s="253"/>
      <c r="X36" s="263"/>
      <c r="Y36" s="241"/>
      <c r="Z36" s="242"/>
    </row>
    <row r="37" spans="2:26" ht="14.25" x14ac:dyDescent="0.2">
      <c r="B37" s="802" t="s">
        <v>391</v>
      </c>
      <c r="C37" s="240"/>
      <c r="D37" s="448"/>
      <c r="E37" s="322">
        <v>-7</v>
      </c>
      <c r="F37" s="532"/>
      <c r="G37" s="245"/>
      <c r="H37" s="322">
        <v>-6.4</v>
      </c>
      <c r="I37" s="240"/>
      <c r="J37" s="448"/>
      <c r="K37" s="458">
        <v>-3.3</v>
      </c>
      <c r="L37" s="532"/>
      <c r="M37" s="245"/>
      <c r="N37" s="246">
        <v>-3.9</v>
      </c>
      <c r="O37" s="240"/>
      <c r="P37" s="245"/>
      <c r="Q37" s="246">
        <v>1.5</v>
      </c>
      <c r="R37" s="240"/>
      <c r="S37" s="817"/>
      <c r="T37" s="322">
        <v>-13.4</v>
      </c>
      <c r="U37" s="263"/>
      <c r="V37" s="817"/>
      <c r="W37" s="322">
        <v>-1.7</v>
      </c>
      <c r="X37" s="263"/>
      <c r="Y37" s="245"/>
      <c r="Z37" s="248">
        <v>-8.9</v>
      </c>
    </row>
    <row r="38" spans="2:26" ht="6.75" customHeight="1" x14ac:dyDescent="0.2">
      <c r="B38" s="240"/>
      <c r="C38" s="240"/>
      <c r="D38" s="449"/>
      <c r="E38" s="255"/>
      <c r="F38" s="532"/>
      <c r="G38" s="249"/>
      <c r="H38" s="255"/>
      <c r="I38" s="240"/>
      <c r="J38" s="449"/>
      <c r="K38" s="460"/>
      <c r="L38" s="532"/>
      <c r="M38" s="249"/>
      <c r="N38" s="250"/>
      <c r="O38" s="240"/>
      <c r="P38" s="249"/>
      <c r="Q38" s="250"/>
      <c r="R38" s="240"/>
      <c r="S38" s="818"/>
      <c r="T38" s="255"/>
      <c r="U38" s="818"/>
      <c r="V38" s="818"/>
      <c r="W38" s="255"/>
      <c r="X38" s="818"/>
      <c r="Y38" s="249"/>
      <c r="Z38" s="242"/>
    </row>
    <row r="39" spans="2:26" ht="15" x14ac:dyDescent="0.25">
      <c r="B39" s="450" t="s">
        <v>330</v>
      </c>
      <c r="C39" s="240"/>
      <c r="D39" s="449"/>
      <c r="E39" s="566">
        <v>41.5</v>
      </c>
      <c r="F39" s="532"/>
      <c r="G39" s="249"/>
      <c r="H39" s="566">
        <v>57.4</v>
      </c>
      <c r="I39" s="252"/>
      <c r="J39" s="449"/>
      <c r="K39" s="360">
        <v>55.2</v>
      </c>
      <c r="L39" s="450"/>
      <c r="M39" s="249"/>
      <c r="N39" s="360">
        <v>25.7</v>
      </c>
      <c r="O39" s="252"/>
      <c r="P39" s="361"/>
      <c r="Q39" s="360">
        <v>58.3</v>
      </c>
      <c r="R39" s="252"/>
      <c r="S39" s="819"/>
      <c r="T39" s="566">
        <v>98.9</v>
      </c>
      <c r="U39" s="820"/>
      <c r="V39" s="819"/>
      <c r="W39" s="566">
        <v>137.19999999999999</v>
      </c>
      <c r="X39" s="820"/>
      <c r="Y39" s="361"/>
      <c r="Z39" s="360">
        <v>218.1</v>
      </c>
    </row>
    <row r="40" spans="2:26" ht="6.75" customHeight="1" x14ac:dyDescent="0.2">
      <c r="B40" s="240"/>
      <c r="C40" s="240"/>
      <c r="D40" s="449"/>
      <c r="E40" s="255"/>
      <c r="F40" s="532"/>
      <c r="G40" s="249"/>
      <c r="H40" s="255"/>
      <c r="I40" s="240"/>
      <c r="J40" s="449"/>
      <c r="K40" s="460"/>
      <c r="L40" s="532"/>
      <c r="M40" s="249"/>
      <c r="N40" s="250"/>
      <c r="O40" s="240"/>
      <c r="P40" s="249"/>
      <c r="Q40" s="250"/>
      <c r="R40" s="240"/>
      <c r="S40" s="818"/>
      <c r="T40" s="255"/>
      <c r="U40" s="263"/>
      <c r="V40" s="818"/>
      <c r="W40" s="255"/>
      <c r="X40" s="263"/>
      <c r="Y40" s="249"/>
      <c r="Z40" s="242"/>
    </row>
    <row r="41" spans="2:26" ht="14.25" x14ac:dyDescent="0.2">
      <c r="B41" s="240" t="s">
        <v>443</v>
      </c>
      <c r="C41" s="240"/>
      <c r="D41" s="448"/>
      <c r="E41" s="322">
        <v>3.2</v>
      </c>
      <c r="F41" s="532"/>
      <c r="G41" s="245"/>
      <c r="H41" s="322">
        <v>2.6</v>
      </c>
      <c r="I41" s="240"/>
      <c r="J41" s="448"/>
      <c r="K41" s="458">
        <v>7.3</v>
      </c>
      <c r="L41" s="532"/>
      <c r="M41" s="245"/>
      <c r="N41" s="246">
        <v>-0.4</v>
      </c>
      <c r="O41" s="240"/>
      <c r="P41" s="245"/>
      <c r="Q41" s="246">
        <v>-2.1</v>
      </c>
      <c r="R41" s="240"/>
      <c r="S41" s="817"/>
      <c r="T41" s="322">
        <v>5.8</v>
      </c>
      <c r="U41" s="263"/>
      <c r="V41" s="817"/>
      <c r="W41" s="322">
        <v>-3.1</v>
      </c>
      <c r="X41" s="263"/>
      <c r="Y41" s="245"/>
      <c r="Z41" s="248">
        <v>3.8</v>
      </c>
    </row>
    <row r="42" spans="2:26" ht="6.75" customHeight="1" x14ac:dyDescent="0.2">
      <c r="B42" s="240"/>
      <c r="C42" s="240"/>
      <c r="D42" s="449"/>
      <c r="E42" s="255"/>
      <c r="F42" s="532"/>
      <c r="G42" s="249"/>
      <c r="H42" s="255"/>
      <c r="I42" s="240"/>
      <c r="J42" s="449"/>
      <c r="K42" s="460"/>
      <c r="L42" s="532"/>
      <c r="M42" s="249"/>
      <c r="N42" s="250"/>
      <c r="O42" s="240"/>
      <c r="P42" s="249"/>
      <c r="Q42" s="250"/>
      <c r="R42" s="240"/>
      <c r="S42" s="818"/>
      <c r="T42" s="255"/>
      <c r="U42" s="818"/>
      <c r="V42" s="818"/>
      <c r="W42" s="255"/>
      <c r="X42" s="818"/>
      <c r="Y42" s="249"/>
      <c r="Z42" s="242"/>
    </row>
    <row r="43" spans="2:26" ht="17.25" customHeight="1" thickBot="1" x14ac:dyDescent="0.3">
      <c r="B43" s="450" t="s">
        <v>331</v>
      </c>
      <c r="C43" s="240"/>
      <c r="D43" s="365" t="s">
        <v>1</v>
      </c>
      <c r="E43" s="722">
        <v>44.7</v>
      </c>
      <c r="F43" s="532"/>
      <c r="G43" s="365" t="s">
        <v>1</v>
      </c>
      <c r="H43" s="722">
        <v>60</v>
      </c>
      <c r="I43" s="252"/>
      <c r="J43" s="365" t="s">
        <v>1</v>
      </c>
      <c r="K43" s="364">
        <v>62.5</v>
      </c>
      <c r="L43" s="450"/>
      <c r="M43" s="365" t="s">
        <v>1</v>
      </c>
      <c r="N43" s="364">
        <v>25.3</v>
      </c>
      <c r="O43" s="252"/>
      <c r="P43" s="365" t="s">
        <v>1</v>
      </c>
      <c r="Q43" s="364">
        <v>56.2</v>
      </c>
      <c r="R43" s="252"/>
      <c r="S43" s="821" t="s">
        <v>1</v>
      </c>
      <c r="T43" s="722">
        <v>104.7</v>
      </c>
      <c r="U43" s="820"/>
      <c r="V43" s="821" t="s">
        <v>1</v>
      </c>
      <c r="W43" s="722">
        <v>134.1</v>
      </c>
      <c r="X43" s="820"/>
      <c r="Y43" s="365" t="s">
        <v>1</v>
      </c>
      <c r="Z43" s="364">
        <v>221.9</v>
      </c>
    </row>
    <row r="44" spans="2:26" ht="6.75" customHeight="1" x14ac:dyDescent="0.25">
      <c r="B44" s="450"/>
      <c r="C44" s="802"/>
      <c r="D44" s="361"/>
      <c r="E44" s="566"/>
      <c r="F44" s="802"/>
      <c r="G44" s="361"/>
      <c r="H44" s="566"/>
      <c r="I44" s="450"/>
      <c r="J44" s="361"/>
      <c r="K44" s="360"/>
      <c r="L44" s="450"/>
      <c r="M44" s="361"/>
      <c r="N44" s="360"/>
      <c r="O44" s="450"/>
      <c r="P44" s="361"/>
      <c r="Q44" s="360"/>
      <c r="R44" s="450"/>
      <c r="S44" s="819"/>
      <c r="T44" s="566"/>
      <c r="U44" s="820"/>
      <c r="V44" s="819"/>
      <c r="W44" s="566"/>
      <c r="X44" s="820"/>
      <c r="Y44" s="361"/>
      <c r="Z44" s="360"/>
    </row>
    <row r="45" spans="2:26" ht="14.25" x14ac:dyDescent="0.2">
      <c r="B45" s="802" t="s">
        <v>405</v>
      </c>
      <c r="C45" s="802"/>
      <c r="D45" s="448"/>
      <c r="E45" s="322">
        <v>0.1</v>
      </c>
      <c r="F45" s="802"/>
      <c r="G45" s="448"/>
      <c r="H45" s="322">
        <v>0.1</v>
      </c>
      <c r="I45" s="802"/>
      <c r="J45" s="448"/>
      <c r="K45" s="322">
        <v>0.5</v>
      </c>
      <c r="L45" s="802"/>
      <c r="M45" s="448"/>
      <c r="N45" s="322">
        <v>0.1</v>
      </c>
      <c r="O45" s="802"/>
      <c r="P45" s="448"/>
      <c r="Q45" s="322">
        <v>0</v>
      </c>
      <c r="R45" s="802"/>
      <c r="S45" s="817"/>
      <c r="T45" s="322">
        <v>0.2</v>
      </c>
      <c r="U45" s="263"/>
      <c r="V45" s="817"/>
      <c r="W45" s="322">
        <v>0</v>
      </c>
      <c r="X45" s="263"/>
      <c r="Y45" s="448"/>
      <c r="Z45" s="458">
        <v>0.6</v>
      </c>
    </row>
    <row r="46" spans="2:26" ht="6.75" customHeight="1" x14ac:dyDescent="0.2">
      <c r="B46" s="240"/>
      <c r="C46" s="240"/>
      <c r="D46" s="449"/>
      <c r="E46" s="255"/>
      <c r="F46" s="532"/>
      <c r="G46" s="249"/>
      <c r="H46" s="255"/>
      <c r="I46" s="240"/>
      <c r="J46" s="449"/>
      <c r="K46" s="460"/>
      <c r="L46" s="532"/>
      <c r="M46" s="249"/>
      <c r="N46" s="250"/>
      <c r="O46" s="240"/>
      <c r="P46" s="249"/>
      <c r="Q46" s="250"/>
      <c r="R46" s="240"/>
      <c r="S46" s="818"/>
      <c r="T46" s="255"/>
      <c r="U46" s="263"/>
      <c r="V46" s="818"/>
      <c r="W46" s="255"/>
      <c r="X46" s="263"/>
      <c r="Y46" s="249"/>
      <c r="Z46" s="242"/>
    </row>
    <row r="47" spans="2:26" ht="15.75" thickBot="1" x14ac:dyDescent="0.3">
      <c r="B47" s="450" t="s">
        <v>395</v>
      </c>
      <c r="D47" s="365" t="s">
        <v>1</v>
      </c>
      <c r="E47" s="722">
        <v>44.8</v>
      </c>
      <c r="F47" s="802"/>
      <c r="G47" s="365" t="s">
        <v>1</v>
      </c>
      <c r="H47" s="722">
        <v>60.1</v>
      </c>
      <c r="I47" s="450"/>
      <c r="J47" s="365" t="s">
        <v>1</v>
      </c>
      <c r="K47" s="364">
        <v>63</v>
      </c>
      <c r="L47" s="450"/>
      <c r="M47" s="365" t="s">
        <v>1</v>
      </c>
      <c r="N47" s="364">
        <v>25.4</v>
      </c>
      <c r="O47" s="450"/>
      <c r="P47" s="365" t="s">
        <v>1</v>
      </c>
      <c r="Q47" s="364">
        <v>56.2</v>
      </c>
      <c r="R47" s="450"/>
      <c r="S47" s="365" t="s">
        <v>1</v>
      </c>
      <c r="T47" s="722">
        <v>104.9</v>
      </c>
      <c r="U47" s="820"/>
      <c r="V47" s="365" t="s">
        <v>1</v>
      </c>
      <c r="W47" s="722">
        <v>134.1</v>
      </c>
      <c r="X47" s="820"/>
      <c r="Y47" s="365" t="s">
        <v>1</v>
      </c>
      <c r="Z47" s="364">
        <v>222.5</v>
      </c>
    </row>
    <row r="48" spans="2:26" ht="6.75" customHeight="1" x14ac:dyDescent="0.2">
      <c r="B48" s="802"/>
      <c r="C48" s="802"/>
      <c r="D48" s="449"/>
      <c r="E48" s="255"/>
      <c r="F48" s="802"/>
      <c r="G48" s="449"/>
      <c r="H48" s="255"/>
      <c r="I48" s="802"/>
      <c r="J48" s="449"/>
      <c r="K48" s="460"/>
      <c r="L48" s="802"/>
      <c r="M48" s="449"/>
      <c r="N48" s="460"/>
      <c r="O48" s="802"/>
      <c r="P48" s="449"/>
      <c r="Q48" s="460"/>
      <c r="R48" s="802"/>
      <c r="S48" s="818"/>
      <c r="T48" s="255"/>
      <c r="U48" s="263"/>
      <c r="V48" s="818"/>
      <c r="W48" s="255"/>
      <c r="X48" s="263"/>
      <c r="Y48" s="449"/>
      <c r="Z48" s="242"/>
    </row>
    <row r="49" spans="2:26" ht="14.25" x14ac:dyDescent="0.2">
      <c r="B49" s="532" t="s">
        <v>323</v>
      </c>
      <c r="C49" s="240"/>
      <c r="D49" s="448"/>
      <c r="E49" s="322">
        <v>6.8</v>
      </c>
      <c r="F49" s="532"/>
      <c r="G49" s="245"/>
      <c r="H49" s="322">
        <v>3.4</v>
      </c>
      <c r="I49" s="240"/>
      <c r="J49" s="448"/>
      <c r="K49" s="322">
        <v>-2.8</v>
      </c>
      <c r="L49" s="532"/>
      <c r="M49" s="245"/>
      <c r="N49" s="322">
        <v>6.9</v>
      </c>
      <c r="O49" s="240"/>
      <c r="P49" s="245"/>
      <c r="Q49" s="322">
        <v>-25</v>
      </c>
      <c r="R49" s="240"/>
      <c r="S49" s="817"/>
      <c r="T49" s="322">
        <v>10.199999999999999</v>
      </c>
      <c r="U49" s="263"/>
      <c r="V49" s="817"/>
      <c r="W49" s="322">
        <v>-36.6</v>
      </c>
      <c r="X49" s="263"/>
      <c r="Y49" s="245"/>
      <c r="Z49" s="246">
        <v>-32.5</v>
      </c>
    </row>
    <row r="50" spans="2:26" ht="6.75" customHeight="1" x14ac:dyDescent="0.2">
      <c r="B50" s="802"/>
      <c r="C50" s="802"/>
      <c r="D50" s="449"/>
      <c r="E50" s="255"/>
      <c r="F50" s="802"/>
      <c r="G50" s="449"/>
      <c r="H50" s="255"/>
      <c r="I50" s="802"/>
      <c r="J50" s="449"/>
      <c r="K50" s="460"/>
      <c r="L50" s="802"/>
      <c r="M50" s="449"/>
      <c r="N50" s="460"/>
      <c r="O50" s="802"/>
      <c r="P50" s="449"/>
      <c r="Q50" s="460"/>
      <c r="R50" s="802"/>
      <c r="S50" s="818"/>
      <c r="T50" s="255"/>
      <c r="U50" s="818"/>
      <c r="V50" s="818"/>
      <c r="W50" s="255"/>
      <c r="X50" s="818"/>
      <c r="Y50" s="449"/>
      <c r="Z50" s="242"/>
    </row>
    <row r="51" spans="2:26" ht="17.25" customHeight="1" thickBot="1" x14ac:dyDescent="0.3">
      <c r="B51" s="450" t="s">
        <v>404</v>
      </c>
      <c r="C51" s="802"/>
      <c r="D51" s="365" t="s">
        <v>1</v>
      </c>
      <c r="E51" s="722">
        <v>51.6</v>
      </c>
      <c r="F51" s="802"/>
      <c r="G51" s="365" t="s">
        <v>1</v>
      </c>
      <c r="H51" s="722">
        <v>63.5</v>
      </c>
      <c r="I51" s="450"/>
      <c r="J51" s="365" t="s">
        <v>1</v>
      </c>
      <c r="K51" s="722">
        <v>60.2</v>
      </c>
      <c r="L51" s="450"/>
      <c r="M51" s="365" t="s">
        <v>1</v>
      </c>
      <c r="N51" s="722">
        <v>32.299999999999997</v>
      </c>
      <c r="O51" s="450"/>
      <c r="P51" s="365" t="s">
        <v>1</v>
      </c>
      <c r="Q51" s="722">
        <v>31.2</v>
      </c>
      <c r="R51" s="450"/>
      <c r="S51" s="821" t="s">
        <v>1</v>
      </c>
      <c r="T51" s="722">
        <v>115.1</v>
      </c>
      <c r="U51" s="820"/>
      <c r="V51" s="821" t="s">
        <v>1</v>
      </c>
      <c r="W51" s="722">
        <v>97.5</v>
      </c>
      <c r="X51" s="820"/>
      <c r="Y51" s="365" t="s">
        <v>1</v>
      </c>
      <c r="Z51" s="722">
        <v>190</v>
      </c>
    </row>
    <row r="52" spans="2:26" ht="15" x14ac:dyDescent="0.25">
      <c r="B52" s="252"/>
      <c r="C52" s="240"/>
      <c r="D52" s="449"/>
      <c r="E52" s="255"/>
      <c r="F52" s="532"/>
      <c r="G52" s="249"/>
      <c r="H52" s="255"/>
      <c r="I52" s="240"/>
      <c r="J52" s="449"/>
      <c r="K52" s="460"/>
      <c r="L52" s="532"/>
      <c r="M52" s="249"/>
      <c r="N52" s="250"/>
      <c r="O52" s="240"/>
      <c r="P52" s="249"/>
      <c r="Q52" s="250"/>
      <c r="R52" s="240"/>
      <c r="S52" s="818"/>
      <c r="T52" s="255"/>
      <c r="U52" s="263"/>
      <c r="V52" s="818"/>
      <c r="W52" s="255"/>
      <c r="X52" s="263"/>
      <c r="Y52" s="249"/>
      <c r="Z52" s="251"/>
    </row>
    <row r="53" spans="2:26" ht="14.25" x14ac:dyDescent="0.2">
      <c r="B53" s="240" t="s">
        <v>130</v>
      </c>
      <c r="C53" s="240"/>
      <c r="D53" s="533"/>
      <c r="E53" s="659">
        <v>0.34899999999999998</v>
      </c>
      <c r="F53" s="532"/>
      <c r="G53" s="241"/>
      <c r="H53" s="659">
        <v>0.34100000000000003</v>
      </c>
      <c r="I53" s="240"/>
      <c r="J53" s="533"/>
      <c r="K53" s="568">
        <v>0.29499999999999998</v>
      </c>
      <c r="L53" s="532"/>
      <c r="M53" s="241"/>
      <c r="N53" s="413">
        <v>0.56399999999999995</v>
      </c>
      <c r="O53" s="240"/>
      <c r="P53" s="241"/>
      <c r="Q53" s="413">
        <v>0.30199999999999999</v>
      </c>
      <c r="R53" s="240"/>
      <c r="S53" s="822"/>
      <c r="T53" s="659">
        <v>0.34499999999999997</v>
      </c>
      <c r="U53" s="822"/>
      <c r="V53" s="822"/>
      <c r="W53" s="659">
        <v>0.23499999999999999</v>
      </c>
      <c r="X53" s="822"/>
      <c r="Y53" s="257"/>
      <c r="Z53" s="325">
        <v>0.33100000000000002</v>
      </c>
    </row>
    <row r="54" spans="2:26" ht="14.25" x14ac:dyDescent="0.2">
      <c r="B54" s="240" t="s">
        <v>135</v>
      </c>
      <c r="C54" s="240"/>
      <c r="D54" s="533"/>
      <c r="E54" s="659">
        <v>0.23300000000000001</v>
      </c>
      <c r="F54" s="532"/>
      <c r="G54" s="241"/>
      <c r="H54" s="659">
        <v>0.16900000000000001</v>
      </c>
      <c r="I54" s="240"/>
      <c r="J54" s="533"/>
      <c r="K54" s="568">
        <v>0.221</v>
      </c>
      <c r="L54" s="532"/>
      <c r="M54" s="241"/>
      <c r="N54" s="413">
        <v>0.222</v>
      </c>
      <c r="O54" s="240"/>
      <c r="P54" s="241"/>
      <c r="Q54" s="413">
        <v>0.23</v>
      </c>
      <c r="R54" s="240"/>
      <c r="S54" s="822"/>
      <c r="T54" s="659">
        <v>0.20200000000000001</v>
      </c>
      <c r="U54" s="822"/>
      <c r="V54" s="822"/>
      <c r="W54" s="659">
        <v>0.221</v>
      </c>
      <c r="X54" s="822"/>
      <c r="Y54" s="257"/>
      <c r="Z54" s="325">
        <v>0.221</v>
      </c>
    </row>
    <row r="55" spans="2:26" ht="14.25" x14ac:dyDescent="0.2">
      <c r="B55" s="240" t="s">
        <v>31</v>
      </c>
      <c r="C55" s="240"/>
      <c r="D55" s="448"/>
      <c r="E55" s="659">
        <v>0.16400000000000001</v>
      </c>
      <c r="F55" s="532"/>
      <c r="G55" s="245"/>
      <c r="H55" s="659">
        <v>0.154</v>
      </c>
      <c r="I55" s="240"/>
      <c r="J55" s="448"/>
      <c r="K55" s="568">
        <v>0.19800000000000001</v>
      </c>
      <c r="L55" s="532"/>
      <c r="M55" s="245"/>
      <c r="N55" s="413">
        <v>0.122</v>
      </c>
      <c r="O55" s="240"/>
      <c r="P55" s="245"/>
      <c r="Q55" s="413">
        <v>0.13700000000000001</v>
      </c>
      <c r="R55" s="240"/>
      <c r="S55" s="258"/>
      <c r="T55" s="659">
        <v>0.159</v>
      </c>
      <c r="U55" s="822"/>
      <c r="V55" s="258"/>
      <c r="W55" s="659">
        <v>0.13200000000000001</v>
      </c>
      <c r="X55" s="822"/>
      <c r="Y55" s="258"/>
      <c r="Z55" s="325">
        <v>0.15</v>
      </c>
    </row>
    <row r="56" spans="2:26" ht="17.25" customHeight="1" thickBot="1" x14ac:dyDescent="0.25">
      <c r="B56" s="240" t="s">
        <v>32</v>
      </c>
      <c r="C56" s="259"/>
      <c r="D56" s="256"/>
      <c r="E56" s="723">
        <v>0.746</v>
      </c>
      <c r="F56" s="430"/>
      <c r="G56" s="256"/>
      <c r="H56" s="723">
        <v>0.66400000000000003</v>
      </c>
      <c r="I56" s="259"/>
      <c r="J56" s="256"/>
      <c r="K56" s="326">
        <v>0.71399999999999997</v>
      </c>
      <c r="L56" s="430"/>
      <c r="M56" s="256"/>
      <c r="N56" s="326">
        <v>0.90800000000000003</v>
      </c>
      <c r="O56" s="259"/>
      <c r="P56" s="256"/>
      <c r="Q56" s="326">
        <v>0.66900000000000004</v>
      </c>
      <c r="R56" s="259"/>
      <c r="S56" s="823"/>
      <c r="T56" s="723">
        <v>0.70599999999999996</v>
      </c>
      <c r="U56" s="822"/>
      <c r="V56" s="823"/>
      <c r="W56" s="723">
        <v>0.58799999999999997</v>
      </c>
      <c r="X56" s="822"/>
      <c r="Y56" s="260"/>
      <c r="Z56" s="326">
        <v>0.70199999999999996</v>
      </c>
    </row>
    <row r="57" spans="2:26" ht="17.25" customHeight="1" x14ac:dyDescent="0.2">
      <c r="B57" s="240"/>
      <c r="C57" s="259"/>
      <c r="D57" s="338"/>
      <c r="E57" s="485"/>
      <c r="F57" s="430"/>
      <c r="G57" s="338"/>
      <c r="H57" s="485"/>
      <c r="I57" s="259"/>
      <c r="J57" s="338"/>
      <c r="K57" s="330"/>
      <c r="L57" s="430"/>
      <c r="M57" s="338"/>
      <c r="N57" s="330"/>
      <c r="O57" s="259"/>
      <c r="P57" s="338"/>
      <c r="Q57" s="330"/>
      <c r="R57" s="259"/>
      <c r="S57" s="341"/>
      <c r="T57" s="485"/>
      <c r="U57" s="822"/>
      <c r="V57" s="341"/>
      <c r="W57" s="485"/>
      <c r="X57" s="822"/>
      <c r="Y57" s="339"/>
      <c r="Z57" s="330"/>
    </row>
    <row r="58" spans="2:26" ht="17.25" customHeight="1" x14ac:dyDescent="0.2">
      <c r="B58" s="240" t="s">
        <v>192</v>
      </c>
      <c r="C58" s="259"/>
      <c r="D58" s="449"/>
      <c r="E58" s="485">
        <v>6.0000000000000001E-3</v>
      </c>
      <c r="F58" s="430"/>
      <c r="G58" s="249"/>
      <c r="H58" s="485">
        <v>3.0000000000000001E-3</v>
      </c>
      <c r="I58" s="332"/>
      <c r="J58" s="449"/>
      <c r="K58" s="485">
        <v>3.0000000000000001E-3</v>
      </c>
      <c r="L58" s="332"/>
      <c r="M58" s="249"/>
      <c r="N58" s="340">
        <v>4.0000000000000001E-3</v>
      </c>
      <c r="O58" s="332"/>
      <c r="P58" s="249"/>
      <c r="Q58" s="340">
        <v>-6.0000000000000001E-3</v>
      </c>
      <c r="R58" s="332"/>
      <c r="S58" s="341"/>
      <c r="T58" s="485">
        <v>8.9999999999999993E-3</v>
      </c>
      <c r="U58" s="341"/>
      <c r="V58" s="341"/>
      <c r="W58" s="485">
        <v>-5.0000000000000001E-3</v>
      </c>
      <c r="X58" s="341"/>
      <c r="Y58" s="341"/>
      <c r="Z58" s="340">
        <v>3.0000000000000001E-3</v>
      </c>
    </row>
    <row r="59" spans="2:26" ht="14.25" x14ac:dyDescent="0.2">
      <c r="B59" s="240"/>
      <c r="C59" s="240"/>
      <c r="D59" s="533"/>
      <c r="E59" s="263"/>
      <c r="F59" s="532"/>
      <c r="G59" s="241"/>
      <c r="H59" s="263"/>
      <c r="I59" s="262"/>
      <c r="J59" s="533"/>
      <c r="K59" s="263"/>
      <c r="L59" s="262"/>
      <c r="M59" s="241"/>
      <c r="N59" s="263"/>
      <c r="O59" s="262"/>
      <c r="P59" s="241"/>
      <c r="Q59" s="263"/>
      <c r="R59" s="262"/>
      <c r="S59" s="263"/>
      <c r="T59" s="263"/>
      <c r="U59" s="263"/>
      <c r="V59" s="263"/>
      <c r="W59" s="263"/>
      <c r="X59" s="263"/>
      <c r="Y59" s="263"/>
      <c r="Z59" s="343"/>
    </row>
    <row r="60" spans="2:26" ht="14.25" x14ac:dyDescent="0.2">
      <c r="B60" s="240" t="s">
        <v>396</v>
      </c>
      <c r="C60" s="240"/>
      <c r="D60" s="533" t="s">
        <v>1</v>
      </c>
      <c r="E60" s="452">
        <v>0.24</v>
      </c>
      <c r="F60" s="532"/>
      <c r="G60" s="241" t="s">
        <v>1</v>
      </c>
      <c r="H60" s="452">
        <v>0.33</v>
      </c>
      <c r="I60" s="262"/>
      <c r="J60" s="533" t="s">
        <v>1</v>
      </c>
      <c r="K60" s="452">
        <v>0.34</v>
      </c>
      <c r="L60" s="262"/>
      <c r="M60" s="241" t="s">
        <v>1</v>
      </c>
      <c r="N60" s="309">
        <v>0.15</v>
      </c>
      <c r="O60" s="262"/>
      <c r="P60" s="241" t="s">
        <v>1</v>
      </c>
      <c r="Q60" s="309">
        <v>0.34</v>
      </c>
      <c r="R60" s="262"/>
      <c r="S60" s="263" t="s">
        <v>1</v>
      </c>
      <c r="T60" s="452">
        <v>0.56999999999999995</v>
      </c>
      <c r="U60" s="263"/>
      <c r="V60" s="263" t="s">
        <v>1</v>
      </c>
      <c r="W60" s="452">
        <v>0.84</v>
      </c>
      <c r="X60" s="263"/>
      <c r="Y60" s="263" t="s">
        <v>1</v>
      </c>
      <c r="Z60" s="261">
        <v>1.31</v>
      </c>
    </row>
    <row r="61" spans="2:26" ht="14.25" x14ac:dyDescent="0.2">
      <c r="B61" s="240" t="s">
        <v>397</v>
      </c>
      <c r="C61" s="240"/>
      <c r="D61" s="533" t="s">
        <v>1</v>
      </c>
      <c r="E61" s="452">
        <v>0.23</v>
      </c>
      <c r="F61" s="532"/>
      <c r="G61" s="241" t="s">
        <v>1</v>
      </c>
      <c r="H61" s="452">
        <v>0.3</v>
      </c>
      <c r="I61" s="262"/>
      <c r="J61" s="533" t="s">
        <v>1</v>
      </c>
      <c r="K61" s="452">
        <v>0.31</v>
      </c>
      <c r="L61" s="262"/>
      <c r="M61" s="241" t="s">
        <v>1</v>
      </c>
      <c r="N61" s="309">
        <v>0.13</v>
      </c>
      <c r="O61" s="262"/>
      <c r="P61" s="241" t="s">
        <v>1</v>
      </c>
      <c r="Q61" s="309">
        <v>0.3</v>
      </c>
      <c r="R61" s="262"/>
      <c r="S61" s="263" t="s">
        <v>1</v>
      </c>
      <c r="T61" s="452">
        <v>0.53</v>
      </c>
      <c r="U61" s="263"/>
      <c r="V61" s="263" t="s">
        <v>1</v>
      </c>
      <c r="W61" s="452">
        <v>0.74</v>
      </c>
      <c r="X61" s="263"/>
      <c r="Y61" s="263" t="s">
        <v>1</v>
      </c>
      <c r="Z61" s="261">
        <v>1.17</v>
      </c>
    </row>
    <row r="62" spans="2:26" ht="8.25" customHeight="1" x14ac:dyDescent="0.2">
      <c r="D62" s="4"/>
      <c r="E62" s="7"/>
      <c r="G62" s="4"/>
      <c r="H62" s="7"/>
      <c r="I62" s="6"/>
      <c r="J62" s="6"/>
      <c r="K62" s="6"/>
      <c r="L62" s="6"/>
      <c r="M62" s="4"/>
      <c r="N62" s="7"/>
      <c r="O62" s="6"/>
      <c r="P62" s="6"/>
      <c r="Q62" s="6"/>
      <c r="R62" s="6"/>
    </row>
    <row r="63" spans="2:26" x14ac:dyDescent="0.2">
      <c r="E63" s="4"/>
      <c r="H63" s="4"/>
      <c r="N63" s="4"/>
    </row>
    <row r="64" spans="2:26" s="415" customFormat="1" ht="14.25" x14ac:dyDescent="0.2">
      <c r="B64" s="856" t="s">
        <v>467</v>
      </c>
      <c r="C64" s="802"/>
      <c r="D64" s="533"/>
      <c r="E64" s="452"/>
      <c r="F64" s="802"/>
      <c r="G64" s="533"/>
      <c r="H64" s="452"/>
      <c r="I64" s="262"/>
      <c r="J64" s="533"/>
      <c r="K64" s="452"/>
      <c r="L64" s="262"/>
      <c r="M64" s="533"/>
      <c r="N64" s="452"/>
      <c r="O64" s="262"/>
      <c r="P64" s="533"/>
      <c r="Q64" s="452"/>
      <c r="R64" s="262"/>
      <c r="S64" s="263"/>
      <c r="T64" s="452"/>
      <c r="U64" s="263"/>
      <c r="V64" s="263"/>
      <c r="W64" s="452"/>
      <c r="X64" s="263"/>
      <c r="Y64" s="263"/>
      <c r="Z64" s="261"/>
    </row>
  </sheetData>
  <mergeCells count="3">
    <mergeCell ref="A3:U3"/>
    <mergeCell ref="B1:Z1"/>
    <mergeCell ref="B2:Z2"/>
  </mergeCells>
  <phoneticPr fontId="17" type="noConversion"/>
  <printOptions horizontalCentered="1"/>
  <pageMargins left="0.25" right="0.25" top="0.57999999999999996" bottom="0.74" header="0.5" footer="0.5"/>
  <pageSetup scale="65" orientation="landscape" horizontalDpi="1200" verticalDpi="1200" r:id="rId1"/>
  <headerFooter alignWithMargins="0">
    <oddHeader>&amp;R&amp;G</oddHeader>
    <oddFooter>&amp;C&amp;12PAGE 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90" zoomScaleNormal="90" zoomScaleSheetLayoutView="90" workbookViewId="0">
      <selection activeCell="AA117" sqref="AA117"/>
    </sheetView>
  </sheetViews>
  <sheetFormatPr defaultRowHeight="12.75" x14ac:dyDescent="0.2"/>
  <cols>
    <col min="1" max="1" width="36.140625" style="28" customWidth="1"/>
    <col min="2" max="2" width="2.42578125" style="28" customWidth="1"/>
    <col min="3" max="3" width="11.28515625" style="28" customWidth="1"/>
    <col min="4" max="4" width="4.42578125" style="28" customWidth="1"/>
    <col min="5" max="5" width="2.42578125" style="28" customWidth="1"/>
    <col min="6" max="6" width="11.28515625" style="28" customWidth="1"/>
    <col min="7" max="7" width="4.42578125" style="28" customWidth="1"/>
    <col min="8" max="8" width="2.42578125" style="28" customWidth="1"/>
    <col min="9" max="9" width="11.28515625" style="28" customWidth="1"/>
    <col min="10" max="10" width="4.5703125" style="28" customWidth="1"/>
    <col min="11" max="11" width="2.42578125" style="28" customWidth="1"/>
    <col min="12" max="12" width="11.28515625" style="28" customWidth="1"/>
    <col min="13" max="13" width="4.5703125" style="28" customWidth="1"/>
    <col min="14" max="14" width="2.42578125" style="28" customWidth="1"/>
    <col min="15" max="15" width="11.28515625" style="28" customWidth="1"/>
    <col min="16" max="16" width="4.5703125" style="833" customWidth="1"/>
    <col min="17" max="17" width="2.42578125" style="832" customWidth="1"/>
    <col min="18" max="18" width="11.28515625" style="834" customWidth="1"/>
    <col min="19" max="19" width="3.5703125" style="834" customWidth="1"/>
    <col min="20" max="20" width="2.5703125" style="832" customWidth="1"/>
    <col min="21" max="21" width="11.28515625" style="834" customWidth="1"/>
    <col min="22" max="22" width="3.5703125" style="834" customWidth="1"/>
    <col min="23" max="23" width="2.42578125" style="832" customWidth="1"/>
    <col min="24" max="24" width="11.28515625" style="28" customWidth="1"/>
    <col min="25" max="16384" width="9.140625" style="28"/>
  </cols>
  <sheetData>
    <row r="1" spans="1:24" ht="16.5" customHeight="1" x14ac:dyDescent="0.25">
      <c r="A1" s="1093" t="s">
        <v>338</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row>
    <row r="2" spans="1:24" s="93" customFormat="1" ht="16.5" customHeight="1" x14ac:dyDescent="0.25">
      <c r="A2" s="1094" t="s">
        <v>124</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row>
    <row r="3" spans="1:24" s="93" customFormat="1" ht="12.75" customHeight="1" x14ac:dyDescent="0.2">
      <c r="A3" s="92"/>
      <c r="B3" s="92"/>
      <c r="C3" s="92"/>
      <c r="D3" s="92"/>
      <c r="E3" s="92"/>
      <c r="F3" s="92"/>
      <c r="G3" s="92"/>
      <c r="H3" s="92"/>
      <c r="I3" s="92"/>
      <c r="J3" s="92"/>
      <c r="K3" s="92"/>
      <c r="L3" s="92"/>
      <c r="M3" s="92"/>
      <c r="N3" s="92"/>
      <c r="O3" s="92"/>
      <c r="P3" s="1060"/>
      <c r="Q3" s="824"/>
      <c r="R3" s="825"/>
      <c r="S3" s="825"/>
      <c r="T3" s="824"/>
      <c r="U3" s="825"/>
      <c r="V3" s="825"/>
      <c r="W3" s="824"/>
    </row>
    <row r="4" spans="1:24" s="93" customFormat="1" ht="12.75" customHeight="1" x14ac:dyDescent="0.2">
      <c r="A4" s="92"/>
      <c r="B4" s="92"/>
      <c r="C4" s="92"/>
      <c r="D4" s="92"/>
      <c r="E4" s="92"/>
      <c r="F4" s="92"/>
      <c r="G4" s="92"/>
      <c r="H4" s="92"/>
      <c r="I4" s="92"/>
      <c r="J4" s="92"/>
      <c r="K4" s="92"/>
      <c r="L4" s="92"/>
      <c r="M4" s="92"/>
      <c r="N4" s="92"/>
      <c r="O4" s="92"/>
      <c r="P4" s="1060"/>
      <c r="Q4" s="824"/>
      <c r="R4" s="825"/>
      <c r="S4" s="825"/>
      <c r="T4" s="824"/>
      <c r="U4" s="825"/>
      <c r="V4" s="825"/>
      <c r="W4" s="824"/>
    </row>
    <row r="5" spans="1:24" s="93" customFormat="1" ht="12.75" customHeight="1" x14ac:dyDescent="0.2">
      <c r="P5" s="827"/>
      <c r="Q5" s="826"/>
      <c r="R5" s="827"/>
      <c r="S5" s="827"/>
      <c r="T5" s="826"/>
      <c r="U5" s="827"/>
      <c r="V5" s="827"/>
      <c r="W5" s="826"/>
    </row>
    <row r="6" spans="1:24" s="93" customFormat="1" ht="14.25" x14ac:dyDescent="0.2">
      <c r="B6" s="94"/>
      <c r="C6" s="414" t="s">
        <v>122</v>
      </c>
      <c r="E6" s="94"/>
      <c r="F6" s="414" t="s">
        <v>121</v>
      </c>
      <c r="H6" s="94"/>
      <c r="I6" s="414" t="s">
        <v>490</v>
      </c>
      <c r="K6" s="94"/>
      <c r="L6" s="414" t="s">
        <v>123</v>
      </c>
      <c r="N6" s="94"/>
      <c r="O6" s="414" t="s">
        <v>122</v>
      </c>
      <c r="P6" s="827"/>
      <c r="Q6" s="826"/>
      <c r="R6" s="431" t="s">
        <v>372</v>
      </c>
      <c r="S6" s="828"/>
      <c r="T6" s="826"/>
      <c r="U6" s="431" t="s">
        <v>372</v>
      </c>
      <c r="V6" s="828"/>
      <c r="W6" s="1061"/>
      <c r="X6" s="53" t="s">
        <v>78</v>
      </c>
    </row>
    <row r="7" spans="1:24" s="93" customFormat="1" x14ac:dyDescent="0.2">
      <c r="B7" s="95"/>
      <c r="C7" s="54">
        <v>2014</v>
      </c>
      <c r="E7" s="95"/>
      <c r="F7" s="54">
        <v>2014</v>
      </c>
      <c r="H7" s="95"/>
      <c r="I7" s="54">
        <v>2013</v>
      </c>
      <c r="K7" s="95"/>
      <c r="L7" s="54">
        <v>2013</v>
      </c>
      <c r="N7" s="95"/>
      <c r="O7" s="54">
        <v>2013</v>
      </c>
      <c r="P7" s="827"/>
      <c r="Q7" s="829"/>
      <c r="R7" s="314">
        <v>2014</v>
      </c>
      <c r="S7" s="830"/>
      <c r="T7" s="829"/>
      <c r="U7" s="314">
        <v>2013</v>
      </c>
      <c r="V7" s="830"/>
      <c r="W7" s="829"/>
      <c r="X7" s="54">
        <v>2013</v>
      </c>
    </row>
    <row r="8" spans="1:24" s="93" customFormat="1" ht="13.5" customHeight="1" x14ac:dyDescent="0.2">
      <c r="A8" s="96" t="s">
        <v>23</v>
      </c>
      <c r="B8" s="96"/>
      <c r="C8" s="96"/>
      <c r="D8" s="96"/>
      <c r="E8" s="97"/>
      <c r="G8" s="96"/>
      <c r="H8" s="97"/>
      <c r="J8" s="96"/>
      <c r="K8" s="97"/>
      <c r="M8" s="96"/>
      <c r="N8" s="97"/>
      <c r="P8" s="1062"/>
      <c r="Q8" s="831"/>
      <c r="R8" s="827"/>
      <c r="S8" s="828"/>
      <c r="T8" s="831"/>
      <c r="U8" s="827"/>
      <c r="V8" s="828"/>
      <c r="W8" s="831"/>
    </row>
    <row r="9" spans="1:24" x14ac:dyDescent="0.2">
      <c r="R9" s="833"/>
      <c r="U9" s="833"/>
    </row>
    <row r="10" spans="1:24" x14ac:dyDescent="0.2">
      <c r="A10" s="99" t="s">
        <v>54</v>
      </c>
      <c r="B10" s="98" t="s">
        <v>1</v>
      </c>
      <c r="C10" s="317">
        <v>35.4</v>
      </c>
      <c r="D10" s="99"/>
      <c r="E10" s="98" t="s">
        <v>1</v>
      </c>
      <c r="F10" s="316">
        <v>69.400000000000006</v>
      </c>
      <c r="G10" s="99"/>
      <c r="H10" s="98" t="s">
        <v>1</v>
      </c>
      <c r="I10" s="316">
        <v>1.2</v>
      </c>
      <c r="J10" s="99"/>
      <c r="K10" s="98" t="s">
        <v>1</v>
      </c>
      <c r="L10" s="316">
        <v>28.5</v>
      </c>
      <c r="M10" s="99"/>
      <c r="N10" s="98" t="s">
        <v>1</v>
      </c>
      <c r="O10" s="316">
        <v>36.5</v>
      </c>
      <c r="P10" s="1015"/>
      <c r="Q10" s="835" t="s">
        <v>1</v>
      </c>
      <c r="R10" s="317">
        <v>104.8</v>
      </c>
      <c r="S10" s="836"/>
      <c r="T10" s="835" t="s">
        <v>1</v>
      </c>
      <c r="U10" s="317">
        <v>67.8</v>
      </c>
      <c r="V10" s="836"/>
      <c r="W10" s="835" t="s">
        <v>1</v>
      </c>
      <c r="X10" s="100">
        <v>97.5</v>
      </c>
    </row>
    <row r="11" spans="1:24" x14ac:dyDescent="0.2">
      <c r="A11" s="99" t="s">
        <v>75</v>
      </c>
      <c r="B11" s="101"/>
      <c r="C11" s="317">
        <v>18.399999999999999</v>
      </c>
      <c r="D11" s="99"/>
      <c r="E11" s="98"/>
      <c r="F11" s="316">
        <v>21.6</v>
      </c>
      <c r="G11" s="99"/>
      <c r="H11" s="98"/>
      <c r="I11" s="316">
        <v>17</v>
      </c>
      <c r="J11" s="99"/>
      <c r="K11" s="98"/>
      <c r="L11" s="316">
        <v>10.3</v>
      </c>
      <c r="M11" s="99"/>
      <c r="N11" s="98"/>
      <c r="O11" s="316">
        <v>19.2</v>
      </c>
      <c r="P11" s="1015"/>
      <c r="Q11" s="835"/>
      <c r="R11" s="317">
        <v>40</v>
      </c>
      <c r="S11" s="836"/>
      <c r="T11" s="835"/>
      <c r="U11" s="317">
        <v>40.5</v>
      </c>
      <c r="V11" s="836"/>
      <c r="W11" s="835"/>
      <c r="X11" s="100">
        <v>67.8</v>
      </c>
    </row>
    <row r="12" spans="1:24" x14ac:dyDescent="0.2">
      <c r="A12" s="99" t="s">
        <v>53</v>
      </c>
      <c r="C12" s="317">
        <v>6.5</v>
      </c>
      <c r="D12" s="99"/>
      <c r="F12" s="317">
        <v>10.7</v>
      </c>
      <c r="G12" s="99"/>
      <c r="I12" s="317">
        <v>3.1</v>
      </c>
      <c r="J12" s="99"/>
      <c r="L12" s="317">
        <v>3.3</v>
      </c>
      <c r="M12" s="99"/>
      <c r="O12" s="317">
        <v>6.8</v>
      </c>
      <c r="P12" s="1015"/>
      <c r="Q12" s="835"/>
      <c r="R12" s="317">
        <v>17.2</v>
      </c>
      <c r="S12" s="836"/>
      <c r="T12" s="835"/>
      <c r="U12" s="317">
        <v>74.400000000000006</v>
      </c>
      <c r="V12" s="836"/>
      <c r="X12" s="102">
        <v>80.8</v>
      </c>
    </row>
    <row r="13" spans="1:24" x14ac:dyDescent="0.2">
      <c r="A13" s="99" t="s">
        <v>58</v>
      </c>
      <c r="B13" s="101"/>
      <c r="C13" s="317">
        <v>3.2</v>
      </c>
      <c r="D13" s="99"/>
      <c r="E13" s="98"/>
      <c r="F13" s="316">
        <v>12</v>
      </c>
      <c r="G13" s="99"/>
      <c r="H13" s="98"/>
      <c r="I13" s="316">
        <v>16.2</v>
      </c>
      <c r="J13" s="99"/>
      <c r="K13" s="98"/>
      <c r="L13" s="316">
        <v>24.8</v>
      </c>
      <c r="M13" s="99"/>
      <c r="N13" s="98"/>
      <c r="O13" s="316">
        <v>18.100000000000001</v>
      </c>
      <c r="P13" s="1015"/>
      <c r="Q13" s="833"/>
      <c r="R13" s="317">
        <v>15.2</v>
      </c>
      <c r="S13" s="836"/>
      <c r="T13" s="833"/>
      <c r="U13" s="317">
        <v>25.4</v>
      </c>
      <c r="V13" s="836"/>
      <c r="W13" s="835"/>
      <c r="X13" s="100">
        <v>66.400000000000006</v>
      </c>
    </row>
    <row r="14" spans="1:24" x14ac:dyDescent="0.2">
      <c r="A14" s="99" t="s">
        <v>57</v>
      </c>
      <c r="B14" s="98"/>
      <c r="C14" s="317">
        <v>0</v>
      </c>
      <c r="D14" s="99"/>
      <c r="E14" s="101"/>
      <c r="F14" s="317">
        <v>-0.1</v>
      </c>
      <c r="G14" s="99"/>
      <c r="H14" s="101"/>
      <c r="I14" s="317">
        <v>2.8</v>
      </c>
      <c r="J14" s="99"/>
      <c r="K14" s="101"/>
      <c r="L14" s="317">
        <v>2.6</v>
      </c>
      <c r="M14" s="99"/>
      <c r="N14" s="101"/>
      <c r="O14" s="317">
        <v>2.4</v>
      </c>
      <c r="P14" s="1015"/>
      <c r="Q14" s="837"/>
      <c r="R14" s="317">
        <v>-0.1</v>
      </c>
      <c r="S14" s="836"/>
      <c r="T14" s="837"/>
      <c r="U14" s="317">
        <v>4.5999999999999996</v>
      </c>
      <c r="V14" s="836"/>
      <c r="W14" s="837"/>
      <c r="X14" s="102">
        <v>10</v>
      </c>
    </row>
    <row r="15" spans="1:24" x14ac:dyDescent="0.2">
      <c r="A15" s="99" t="s">
        <v>55</v>
      </c>
      <c r="B15" s="103"/>
      <c r="C15" s="317">
        <v>6.4</v>
      </c>
      <c r="D15" s="99"/>
      <c r="E15" s="103"/>
      <c r="F15" s="104">
        <v>3.9</v>
      </c>
      <c r="G15" s="99"/>
      <c r="H15" s="103"/>
      <c r="I15" s="104">
        <v>2.4</v>
      </c>
      <c r="J15" s="99"/>
      <c r="K15" s="103"/>
      <c r="L15" s="104">
        <v>2.4</v>
      </c>
      <c r="M15" s="99"/>
      <c r="N15" s="103"/>
      <c r="O15" s="104">
        <v>3.8</v>
      </c>
      <c r="P15" s="1015"/>
      <c r="Q15" s="838"/>
      <c r="R15" s="317">
        <v>10.3</v>
      </c>
      <c r="S15" s="836"/>
      <c r="T15" s="838"/>
      <c r="U15" s="317">
        <v>6.1</v>
      </c>
      <c r="V15" s="836"/>
      <c r="W15" s="838"/>
      <c r="X15" s="104">
        <v>10.9</v>
      </c>
    </row>
    <row r="16" spans="1:24" x14ac:dyDescent="0.2">
      <c r="A16" s="99" t="s">
        <v>56</v>
      </c>
      <c r="B16" s="101"/>
      <c r="C16" s="571">
        <v>69.900000000000006</v>
      </c>
      <c r="D16" s="99"/>
      <c r="E16" s="101"/>
      <c r="F16" s="100">
        <v>117.5</v>
      </c>
      <c r="G16" s="99"/>
      <c r="H16" s="101"/>
      <c r="I16" s="100">
        <v>42.7</v>
      </c>
      <c r="J16" s="99"/>
      <c r="K16" s="101"/>
      <c r="L16" s="100">
        <v>71.900000000000006</v>
      </c>
      <c r="M16" s="99"/>
      <c r="N16" s="101"/>
      <c r="O16" s="100">
        <v>86.8</v>
      </c>
      <c r="P16" s="1015"/>
      <c r="Q16" s="837"/>
      <c r="R16" s="839">
        <v>187.4</v>
      </c>
      <c r="S16" s="836"/>
      <c r="T16" s="837"/>
      <c r="U16" s="839">
        <v>218.8</v>
      </c>
      <c r="V16" s="836"/>
      <c r="W16" s="837"/>
      <c r="X16" s="100">
        <v>333.4</v>
      </c>
    </row>
    <row r="17" spans="1:24" x14ac:dyDescent="0.2">
      <c r="B17" s="98"/>
      <c r="C17" s="100"/>
      <c r="E17" s="98"/>
      <c r="F17" s="100"/>
      <c r="H17" s="98"/>
      <c r="I17" s="100"/>
      <c r="K17" s="98"/>
      <c r="L17" s="100"/>
      <c r="N17" s="98"/>
      <c r="O17" s="100"/>
      <c r="Q17" s="835"/>
      <c r="R17" s="316"/>
      <c r="S17" s="840"/>
      <c r="T17" s="835"/>
      <c r="U17" s="316"/>
      <c r="V17" s="840"/>
      <c r="W17" s="835"/>
      <c r="X17" s="100"/>
    </row>
    <row r="18" spans="1:24" x14ac:dyDescent="0.2">
      <c r="A18" s="99" t="s">
        <v>60</v>
      </c>
      <c r="B18" s="101"/>
      <c r="C18" s="317">
        <v>48.8</v>
      </c>
      <c r="D18" s="99"/>
      <c r="E18" s="101"/>
      <c r="F18" s="100">
        <v>37.4</v>
      </c>
      <c r="G18" s="99"/>
      <c r="H18" s="101"/>
      <c r="I18" s="100">
        <v>24.1</v>
      </c>
      <c r="J18" s="99"/>
      <c r="K18" s="101"/>
      <c r="L18" s="100">
        <v>23.7</v>
      </c>
      <c r="M18" s="99"/>
      <c r="N18" s="101"/>
      <c r="O18" s="100">
        <v>65.2</v>
      </c>
      <c r="P18" s="1015"/>
      <c r="Q18" s="837"/>
      <c r="R18" s="317">
        <v>86.2</v>
      </c>
      <c r="S18" s="836"/>
      <c r="T18" s="837"/>
      <c r="U18" s="317">
        <v>101.4</v>
      </c>
      <c r="V18" s="836"/>
      <c r="W18" s="837"/>
      <c r="X18" s="100">
        <v>149.19999999999999</v>
      </c>
    </row>
    <row r="19" spans="1:24" x14ac:dyDescent="0.2">
      <c r="A19" s="99" t="s">
        <v>59</v>
      </c>
      <c r="B19" s="101"/>
      <c r="C19" s="317">
        <v>70.5</v>
      </c>
      <c r="D19" s="99"/>
      <c r="E19" s="101"/>
      <c r="F19" s="100">
        <v>4.4000000000000004</v>
      </c>
      <c r="G19" s="99"/>
      <c r="H19" s="101"/>
      <c r="I19" s="100">
        <v>2.9</v>
      </c>
      <c r="J19" s="99"/>
      <c r="K19" s="101"/>
      <c r="L19" s="100">
        <v>3.6</v>
      </c>
      <c r="M19" s="99"/>
      <c r="N19" s="101"/>
      <c r="O19" s="100">
        <v>22.5</v>
      </c>
      <c r="P19" s="1015"/>
      <c r="Q19" s="837"/>
      <c r="R19" s="317">
        <v>74.900000000000006</v>
      </c>
      <c r="S19" s="836"/>
      <c r="T19" s="837"/>
      <c r="U19" s="317">
        <v>27.9</v>
      </c>
      <c r="V19" s="836"/>
      <c r="W19" s="837"/>
      <c r="X19" s="100">
        <v>34.4</v>
      </c>
    </row>
    <row r="20" spans="1:24" x14ac:dyDescent="0.2">
      <c r="A20" s="99" t="s">
        <v>61</v>
      </c>
      <c r="B20" s="101"/>
      <c r="C20" s="317">
        <v>2.2000000000000002</v>
      </c>
      <c r="D20" s="99"/>
      <c r="E20" s="101"/>
      <c r="F20" s="100">
        <v>5</v>
      </c>
      <c r="G20" s="99"/>
      <c r="H20" s="101"/>
      <c r="I20" s="100">
        <v>4</v>
      </c>
      <c r="J20" s="99"/>
      <c r="K20" s="101"/>
      <c r="L20" s="100">
        <v>3</v>
      </c>
      <c r="M20" s="99"/>
      <c r="N20" s="101"/>
      <c r="O20" s="100">
        <v>2.5</v>
      </c>
      <c r="P20" s="1015"/>
      <c r="Q20" s="837"/>
      <c r="R20" s="317">
        <v>7.2</v>
      </c>
      <c r="S20" s="836"/>
      <c r="T20" s="837"/>
      <c r="U20" s="317">
        <v>5.9</v>
      </c>
      <c r="V20" s="836"/>
      <c r="W20" s="837"/>
      <c r="X20" s="100">
        <v>12.9</v>
      </c>
    </row>
    <row r="21" spans="1:24" x14ac:dyDescent="0.2">
      <c r="A21" s="22" t="s">
        <v>388</v>
      </c>
      <c r="B21" s="101"/>
      <c r="C21" s="317">
        <v>3.8</v>
      </c>
      <c r="D21" s="99"/>
      <c r="E21" s="101"/>
      <c r="F21" s="100">
        <v>2.2000000000000002</v>
      </c>
      <c r="G21" s="99"/>
      <c r="H21" s="101"/>
      <c r="I21" s="100">
        <v>2.4</v>
      </c>
      <c r="J21" s="99"/>
      <c r="K21" s="101"/>
      <c r="L21" s="100">
        <v>1.4</v>
      </c>
      <c r="M21" s="99"/>
      <c r="N21" s="101"/>
      <c r="O21" s="100">
        <v>5</v>
      </c>
      <c r="P21" s="1015"/>
      <c r="Q21" s="837"/>
      <c r="R21" s="317">
        <v>6</v>
      </c>
      <c r="S21" s="836"/>
      <c r="T21" s="837"/>
      <c r="U21" s="317">
        <v>5</v>
      </c>
      <c r="V21" s="836"/>
      <c r="W21" s="837"/>
      <c r="X21" s="100">
        <v>8.8000000000000007</v>
      </c>
    </row>
    <row r="22" spans="1:24" x14ac:dyDescent="0.2">
      <c r="A22" s="99" t="s">
        <v>62</v>
      </c>
      <c r="B22" s="101"/>
      <c r="C22" s="317">
        <v>0.9</v>
      </c>
      <c r="D22" s="99"/>
      <c r="E22" s="101"/>
      <c r="F22" s="100">
        <v>0.7</v>
      </c>
      <c r="G22" s="99"/>
      <c r="H22" s="101"/>
      <c r="I22" s="100">
        <v>0.6</v>
      </c>
      <c r="J22" s="99"/>
      <c r="K22" s="101"/>
      <c r="L22" s="100">
        <v>0.3</v>
      </c>
      <c r="M22" s="99"/>
      <c r="N22" s="101"/>
      <c r="O22" s="100">
        <v>1.3</v>
      </c>
      <c r="P22" s="1015"/>
      <c r="Q22" s="837"/>
      <c r="R22" s="317">
        <v>1.6</v>
      </c>
      <c r="S22" s="836"/>
      <c r="T22" s="837"/>
      <c r="U22" s="317">
        <v>1.6</v>
      </c>
      <c r="V22" s="836"/>
      <c r="W22" s="837"/>
      <c r="X22" s="100">
        <v>2.5</v>
      </c>
    </row>
    <row r="23" spans="1:24" x14ac:dyDescent="0.2">
      <c r="A23" s="99" t="s">
        <v>63</v>
      </c>
      <c r="B23" s="103"/>
      <c r="C23" s="317">
        <v>1.1000000000000001</v>
      </c>
      <c r="D23" s="99"/>
      <c r="E23" s="103"/>
      <c r="F23" s="104">
        <v>0.2</v>
      </c>
      <c r="G23" s="99"/>
      <c r="H23" s="103"/>
      <c r="I23" s="104">
        <v>0</v>
      </c>
      <c r="J23" s="99"/>
      <c r="K23" s="103"/>
      <c r="L23" s="104">
        <v>0.8</v>
      </c>
      <c r="M23" s="99"/>
      <c r="N23" s="103"/>
      <c r="O23" s="104">
        <v>1.1000000000000001</v>
      </c>
      <c r="P23" s="1015"/>
      <c r="Q23" s="838"/>
      <c r="R23" s="317">
        <v>1.3</v>
      </c>
      <c r="S23" s="836"/>
      <c r="T23" s="838"/>
      <c r="U23" s="317">
        <v>1.3</v>
      </c>
      <c r="V23" s="836"/>
      <c r="W23" s="838"/>
      <c r="X23" s="104">
        <v>2.1</v>
      </c>
    </row>
    <row r="24" spans="1:24" x14ac:dyDescent="0.2">
      <c r="A24" s="99" t="s">
        <v>64</v>
      </c>
      <c r="B24" s="101"/>
      <c r="C24" s="571">
        <v>127.3</v>
      </c>
      <c r="D24" s="99"/>
      <c r="E24" s="101"/>
      <c r="F24" s="100">
        <v>49.9</v>
      </c>
      <c r="G24" s="99"/>
      <c r="H24" s="101"/>
      <c r="I24" s="100">
        <v>34</v>
      </c>
      <c r="J24" s="99"/>
      <c r="K24" s="101"/>
      <c r="L24" s="100">
        <v>32.799999999999997</v>
      </c>
      <c r="M24" s="99"/>
      <c r="N24" s="101"/>
      <c r="O24" s="100">
        <v>97.6</v>
      </c>
      <c r="P24" s="1015"/>
      <c r="Q24" s="837"/>
      <c r="R24" s="839">
        <v>177.2</v>
      </c>
      <c r="S24" s="836"/>
      <c r="T24" s="837"/>
      <c r="U24" s="839">
        <v>143.1</v>
      </c>
      <c r="V24" s="836"/>
      <c r="W24" s="837"/>
      <c r="X24" s="100">
        <v>209.9</v>
      </c>
    </row>
    <row r="25" spans="1:24" x14ac:dyDescent="0.2">
      <c r="B25" s="98"/>
      <c r="C25" s="100"/>
      <c r="E25" s="98"/>
      <c r="F25" s="100"/>
      <c r="H25" s="98"/>
      <c r="I25" s="100"/>
      <c r="K25" s="98"/>
      <c r="L25" s="100"/>
      <c r="N25" s="98"/>
      <c r="O25" s="100"/>
      <c r="Q25" s="835"/>
      <c r="R25" s="316"/>
      <c r="S25" s="840"/>
      <c r="T25" s="835"/>
      <c r="U25" s="316"/>
      <c r="V25" s="840"/>
      <c r="W25" s="835"/>
      <c r="X25" s="100"/>
    </row>
    <row r="26" spans="1:24" x14ac:dyDescent="0.2">
      <c r="A26" s="99" t="s">
        <v>65</v>
      </c>
      <c r="B26" s="101"/>
      <c r="C26" s="317">
        <v>14</v>
      </c>
      <c r="D26" s="99"/>
      <c r="E26" s="101"/>
      <c r="F26" s="100">
        <v>7.9</v>
      </c>
      <c r="G26" s="99"/>
      <c r="H26" s="101"/>
      <c r="I26" s="100">
        <v>3.9</v>
      </c>
      <c r="J26" s="99"/>
      <c r="K26" s="101"/>
      <c r="L26" s="100">
        <v>3</v>
      </c>
      <c r="M26" s="99"/>
      <c r="N26" s="101"/>
      <c r="O26" s="100">
        <v>7.6</v>
      </c>
      <c r="P26" s="1015"/>
      <c r="Q26" s="837"/>
      <c r="R26" s="317">
        <v>21.9</v>
      </c>
      <c r="S26" s="836"/>
      <c r="T26" s="837"/>
      <c r="U26" s="317">
        <v>17.899999999999999</v>
      </c>
      <c r="V26" s="836"/>
      <c r="W26" s="837"/>
      <c r="X26" s="100">
        <v>24.8</v>
      </c>
    </row>
    <row r="27" spans="1:24" x14ac:dyDescent="0.2">
      <c r="A27" s="99" t="s">
        <v>67</v>
      </c>
      <c r="B27" s="101"/>
      <c r="C27" s="317">
        <v>0.4</v>
      </c>
      <c r="D27" s="99"/>
      <c r="E27" s="101"/>
      <c r="F27" s="100">
        <v>10.7</v>
      </c>
      <c r="G27" s="99"/>
      <c r="H27" s="101"/>
      <c r="I27" s="100">
        <v>0.7</v>
      </c>
      <c r="J27" s="99"/>
      <c r="K27" s="101"/>
      <c r="L27" s="100">
        <v>0.2</v>
      </c>
      <c r="M27" s="99"/>
      <c r="N27" s="101"/>
      <c r="O27" s="100">
        <v>-0.9</v>
      </c>
      <c r="P27" s="1015"/>
      <c r="Q27" s="837"/>
      <c r="R27" s="317">
        <v>11.1</v>
      </c>
      <c r="S27" s="836"/>
      <c r="T27" s="837"/>
      <c r="U27" s="317">
        <v>9.8000000000000007</v>
      </c>
      <c r="V27" s="836"/>
      <c r="W27" s="837"/>
      <c r="X27" s="100">
        <v>10.7</v>
      </c>
    </row>
    <row r="28" spans="1:24" x14ac:dyDescent="0.2">
      <c r="A28" s="99" t="s">
        <v>66</v>
      </c>
      <c r="B28" s="101"/>
      <c r="C28" s="317">
        <v>3.3</v>
      </c>
      <c r="D28" s="99"/>
      <c r="E28" s="101"/>
      <c r="F28" s="102">
        <v>4.2</v>
      </c>
      <c r="G28" s="99"/>
      <c r="H28" s="101"/>
      <c r="I28" s="102">
        <v>2.4</v>
      </c>
      <c r="J28" s="99"/>
      <c r="K28" s="101"/>
      <c r="L28" s="102">
        <v>2.6</v>
      </c>
      <c r="M28" s="99"/>
      <c r="N28" s="101"/>
      <c r="O28" s="102">
        <v>2.1</v>
      </c>
      <c r="P28" s="1015"/>
      <c r="Q28" s="837"/>
      <c r="R28" s="317">
        <v>7.5</v>
      </c>
      <c r="S28" s="836"/>
      <c r="T28" s="837"/>
      <c r="U28" s="317">
        <v>5.3</v>
      </c>
      <c r="V28" s="836"/>
      <c r="W28" s="837"/>
      <c r="X28" s="102">
        <v>10.3</v>
      </c>
    </row>
    <row r="29" spans="1:24" x14ac:dyDescent="0.2">
      <c r="A29" s="99" t="s">
        <v>68</v>
      </c>
      <c r="B29" s="101"/>
      <c r="C29" s="317">
        <v>3.1</v>
      </c>
      <c r="D29" s="99"/>
      <c r="E29" s="101"/>
      <c r="F29" s="102">
        <v>3.1</v>
      </c>
      <c r="G29" s="99"/>
      <c r="H29" s="101"/>
      <c r="I29" s="102">
        <v>3.1</v>
      </c>
      <c r="J29" s="99"/>
      <c r="K29" s="101"/>
      <c r="L29" s="102">
        <v>3.7</v>
      </c>
      <c r="M29" s="99"/>
      <c r="N29" s="101"/>
      <c r="O29" s="102">
        <v>3.7</v>
      </c>
      <c r="P29" s="1015"/>
      <c r="Q29" s="837"/>
      <c r="R29" s="317">
        <v>6.2</v>
      </c>
      <c r="S29" s="836"/>
      <c r="T29" s="837"/>
      <c r="U29" s="317">
        <v>8.1999999999999993</v>
      </c>
      <c r="V29" s="836"/>
      <c r="W29" s="837"/>
      <c r="X29" s="102">
        <v>15</v>
      </c>
    </row>
    <row r="30" spans="1:24" x14ac:dyDescent="0.2">
      <c r="A30" s="99" t="s">
        <v>69</v>
      </c>
      <c r="B30" s="103"/>
      <c r="C30" s="317">
        <v>1.1000000000000001</v>
      </c>
      <c r="D30" s="99"/>
      <c r="E30" s="103"/>
      <c r="F30" s="104">
        <v>0.8</v>
      </c>
      <c r="G30" s="99"/>
      <c r="H30" s="103"/>
      <c r="I30" s="104">
        <v>0.5</v>
      </c>
      <c r="J30" s="99"/>
      <c r="K30" s="103"/>
      <c r="L30" s="104">
        <v>0.6</v>
      </c>
      <c r="M30" s="99"/>
      <c r="N30" s="103"/>
      <c r="O30" s="104">
        <v>0.2</v>
      </c>
      <c r="P30" s="1015"/>
      <c r="Q30" s="838"/>
      <c r="R30" s="317">
        <v>1.9</v>
      </c>
      <c r="S30" s="836"/>
      <c r="T30" s="838"/>
      <c r="U30" s="317">
        <v>1.1000000000000001</v>
      </c>
      <c r="V30" s="836"/>
      <c r="W30" s="838"/>
      <c r="X30" s="104">
        <v>2.2000000000000002</v>
      </c>
    </row>
    <row r="31" spans="1:24" x14ac:dyDescent="0.2">
      <c r="A31" s="99" t="s">
        <v>70</v>
      </c>
      <c r="B31" s="101"/>
      <c r="C31" s="571">
        <v>21.9</v>
      </c>
      <c r="D31" s="99"/>
      <c r="E31" s="101"/>
      <c r="F31" s="100">
        <v>26.7</v>
      </c>
      <c r="G31" s="99"/>
      <c r="H31" s="101"/>
      <c r="I31" s="100">
        <v>10.6</v>
      </c>
      <c r="J31" s="99"/>
      <c r="K31" s="101"/>
      <c r="L31" s="100">
        <v>10.1</v>
      </c>
      <c r="M31" s="99"/>
      <c r="N31" s="101"/>
      <c r="O31" s="100">
        <v>12.7</v>
      </c>
      <c r="P31" s="1015"/>
      <c r="Q31" s="837"/>
      <c r="R31" s="839">
        <v>48.6</v>
      </c>
      <c r="S31" s="836"/>
      <c r="T31" s="837"/>
      <c r="U31" s="839">
        <v>42.3</v>
      </c>
      <c r="V31" s="836"/>
      <c r="W31" s="837"/>
      <c r="X31" s="100">
        <v>63</v>
      </c>
    </row>
    <row r="32" spans="1:24" x14ac:dyDescent="0.2">
      <c r="B32" s="98"/>
      <c r="C32" s="100"/>
      <c r="E32" s="98"/>
      <c r="F32" s="100"/>
      <c r="H32" s="98"/>
      <c r="I32" s="100"/>
      <c r="K32" s="98"/>
      <c r="L32" s="100"/>
      <c r="N32" s="98"/>
      <c r="O32" s="100"/>
      <c r="Q32" s="835"/>
      <c r="R32" s="316"/>
      <c r="S32" s="840"/>
      <c r="T32" s="835"/>
      <c r="U32" s="316"/>
      <c r="V32" s="840"/>
      <c r="W32" s="835"/>
      <c r="X32" s="100"/>
    </row>
    <row r="33" spans="1:24" x14ac:dyDescent="0.2">
      <c r="A33" s="22" t="s">
        <v>377</v>
      </c>
      <c r="B33" s="101"/>
      <c r="C33" s="317">
        <v>9.1</v>
      </c>
      <c r="D33" s="99"/>
      <c r="E33" s="101"/>
      <c r="F33" s="100">
        <v>8</v>
      </c>
      <c r="G33" s="99"/>
      <c r="H33" s="101"/>
      <c r="I33" s="100">
        <v>4.2</v>
      </c>
      <c r="J33" s="99"/>
      <c r="K33" s="101"/>
      <c r="L33" s="100">
        <v>3.9</v>
      </c>
      <c r="M33" s="99"/>
      <c r="N33" s="101"/>
      <c r="O33" s="100">
        <v>4.8</v>
      </c>
      <c r="P33" s="1015"/>
      <c r="Q33" s="837"/>
      <c r="R33" s="317">
        <v>17.100000000000001</v>
      </c>
      <c r="S33" s="836"/>
      <c r="T33" s="837"/>
      <c r="U33" s="317">
        <v>8.6999999999999993</v>
      </c>
      <c r="V33" s="836"/>
      <c r="W33" s="837"/>
      <c r="X33" s="100">
        <v>16.8</v>
      </c>
    </row>
    <row r="34" spans="1:24" x14ac:dyDescent="0.2">
      <c r="A34" s="99" t="s">
        <v>71</v>
      </c>
      <c r="B34" s="101"/>
      <c r="C34" s="317">
        <v>7.6</v>
      </c>
      <c r="D34" s="99"/>
      <c r="E34" s="101"/>
      <c r="F34" s="100">
        <v>5.9</v>
      </c>
      <c r="G34" s="99"/>
      <c r="H34" s="101"/>
      <c r="I34" s="100">
        <v>12.6</v>
      </c>
      <c r="J34" s="99"/>
      <c r="K34" s="101"/>
      <c r="L34" s="100">
        <v>5.2</v>
      </c>
      <c r="M34" s="99"/>
      <c r="N34" s="101"/>
      <c r="O34" s="100">
        <v>5.9</v>
      </c>
      <c r="P34" s="1015"/>
      <c r="Q34" s="837"/>
      <c r="R34" s="317">
        <v>13.5</v>
      </c>
      <c r="S34" s="836"/>
      <c r="T34" s="837"/>
      <c r="U34" s="317">
        <v>8.6999999999999993</v>
      </c>
      <c r="V34" s="836"/>
      <c r="W34" s="837"/>
      <c r="X34" s="100">
        <v>26.5</v>
      </c>
    </row>
    <row r="35" spans="1:24" x14ac:dyDescent="0.2">
      <c r="A35" s="99" t="s">
        <v>72</v>
      </c>
      <c r="B35" s="103"/>
      <c r="C35" s="317">
        <v>0.6</v>
      </c>
      <c r="D35" s="99"/>
      <c r="E35" s="103"/>
      <c r="F35" s="104">
        <v>0.5</v>
      </c>
      <c r="G35" s="99"/>
      <c r="H35" s="103"/>
      <c r="I35" s="104">
        <v>2.2000000000000002</v>
      </c>
      <c r="J35" s="99"/>
      <c r="K35" s="103"/>
      <c r="L35" s="104">
        <v>1.1000000000000001</v>
      </c>
      <c r="M35" s="99"/>
      <c r="N35" s="103"/>
      <c r="O35" s="104">
        <v>1.2</v>
      </c>
      <c r="P35" s="1015"/>
      <c r="Q35" s="838"/>
      <c r="R35" s="317">
        <v>1.1000000000000001</v>
      </c>
      <c r="S35" s="836"/>
      <c r="T35" s="838"/>
      <c r="U35" s="317">
        <v>2.2999999999999998</v>
      </c>
      <c r="V35" s="836"/>
      <c r="W35" s="838"/>
      <c r="X35" s="104">
        <v>5.6</v>
      </c>
    </row>
    <row r="36" spans="1:24" x14ac:dyDescent="0.2">
      <c r="A36" s="99" t="s">
        <v>73</v>
      </c>
      <c r="B36" s="101"/>
      <c r="C36" s="571">
        <v>17.3</v>
      </c>
      <c r="D36" s="99"/>
      <c r="E36" s="101"/>
      <c r="F36" s="100">
        <v>14.4</v>
      </c>
      <c r="G36" s="99"/>
      <c r="H36" s="101"/>
      <c r="I36" s="100">
        <v>19</v>
      </c>
      <c r="J36" s="99"/>
      <c r="K36" s="101"/>
      <c r="L36" s="100">
        <v>10.199999999999999</v>
      </c>
      <c r="M36" s="99"/>
      <c r="N36" s="101"/>
      <c r="O36" s="100">
        <v>11.9</v>
      </c>
      <c r="P36" s="1015"/>
      <c r="Q36" s="837"/>
      <c r="R36" s="839">
        <v>31.7</v>
      </c>
      <c r="S36" s="836"/>
      <c r="T36" s="837"/>
      <c r="U36" s="839">
        <v>19.7</v>
      </c>
      <c r="V36" s="836"/>
      <c r="W36" s="837"/>
      <c r="X36" s="100">
        <v>48.9</v>
      </c>
    </row>
    <row r="37" spans="1:24" x14ac:dyDescent="0.2">
      <c r="B37" s="98"/>
      <c r="C37" s="940"/>
      <c r="D37" s="941"/>
      <c r="E37" s="942"/>
      <c r="F37" s="940"/>
      <c r="G37" s="943"/>
      <c r="H37" s="942"/>
      <c r="I37" s="940"/>
      <c r="J37" s="943"/>
      <c r="K37" s="942"/>
      <c r="L37" s="940"/>
      <c r="M37" s="943"/>
      <c r="N37" s="942"/>
      <c r="O37" s="940"/>
      <c r="P37" s="943"/>
      <c r="Q37" s="944"/>
      <c r="R37" s="945"/>
      <c r="S37" s="841"/>
      <c r="T37" s="944"/>
      <c r="U37" s="945"/>
      <c r="V37" s="841"/>
      <c r="W37" s="944"/>
      <c r="X37" s="940"/>
    </row>
    <row r="38" spans="1:24" s="26" customFormat="1" x14ac:dyDescent="0.2">
      <c r="A38" s="494" t="s">
        <v>444</v>
      </c>
      <c r="B38" s="835"/>
      <c r="C38" s="934">
        <v>25.6</v>
      </c>
      <c r="D38" s="494"/>
      <c r="E38" s="98"/>
      <c r="F38" s="934">
        <v>59.9</v>
      </c>
      <c r="G38" s="494"/>
      <c r="H38" s="98"/>
      <c r="I38" s="934">
        <v>3.4</v>
      </c>
      <c r="J38" s="494"/>
      <c r="K38" s="930"/>
      <c r="L38" s="929">
        <v>0</v>
      </c>
      <c r="M38" s="494"/>
      <c r="N38" s="930"/>
      <c r="O38" s="929">
        <v>0</v>
      </c>
      <c r="P38" s="494"/>
      <c r="Q38" s="933"/>
      <c r="R38" s="934">
        <v>85.5</v>
      </c>
      <c r="S38" s="494"/>
      <c r="T38" s="930"/>
      <c r="U38" s="929">
        <v>0</v>
      </c>
      <c r="V38" s="494"/>
      <c r="W38" s="835"/>
      <c r="X38" s="934">
        <v>3.4</v>
      </c>
    </row>
    <row r="39" spans="1:24" x14ac:dyDescent="0.2">
      <c r="A39" s="494" t="s">
        <v>57</v>
      </c>
      <c r="B39" s="835"/>
      <c r="C39" s="945">
        <v>30.4</v>
      </c>
      <c r="D39" s="941"/>
      <c r="E39" s="98"/>
      <c r="F39" s="940">
        <v>20.8</v>
      </c>
      <c r="G39" s="943"/>
      <c r="H39" s="98"/>
      <c r="I39" s="940">
        <v>13</v>
      </c>
      <c r="J39" s="943"/>
      <c r="K39" s="958"/>
      <c r="L39" s="959">
        <v>0</v>
      </c>
      <c r="M39" s="943"/>
      <c r="N39" s="958"/>
      <c r="O39" s="959">
        <v>0</v>
      </c>
      <c r="P39" s="943"/>
      <c r="Q39" s="944"/>
      <c r="R39" s="945">
        <v>51.2</v>
      </c>
      <c r="S39" s="841"/>
      <c r="T39" s="958"/>
      <c r="U39" s="959">
        <v>0</v>
      </c>
      <c r="V39" s="943"/>
      <c r="W39" s="835"/>
      <c r="X39" s="940">
        <v>13</v>
      </c>
    </row>
    <row r="40" spans="1:24" x14ac:dyDescent="0.2">
      <c r="A40" s="1015" t="s">
        <v>439</v>
      </c>
      <c r="B40" s="835"/>
      <c r="C40" s="945">
        <v>9.1</v>
      </c>
      <c r="D40" s="941"/>
      <c r="E40" s="98"/>
      <c r="F40" s="940">
        <v>12.3</v>
      </c>
      <c r="G40" s="943"/>
      <c r="H40" s="98"/>
      <c r="I40" s="940">
        <v>5</v>
      </c>
      <c r="J40" s="943"/>
      <c r="K40" s="958"/>
      <c r="L40" s="959">
        <v>0</v>
      </c>
      <c r="M40" s="943"/>
      <c r="N40" s="958"/>
      <c r="O40" s="959">
        <v>0</v>
      </c>
      <c r="P40" s="943"/>
      <c r="Q40" s="944"/>
      <c r="R40" s="945">
        <v>21.4</v>
      </c>
      <c r="S40" s="841"/>
      <c r="T40" s="958"/>
      <c r="U40" s="959">
        <v>0</v>
      </c>
      <c r="V40" s="943"/>
      <c r="W40" s="835"/>
      <c r="X40" s="940">
        <v>5</v>
      </c>
    </row>
    <row r="41" spans="1:24" s="26" customFormat="1" x14ac:dyDescent="0.2">
      <c r="A41" s="99" t="s">
        <v>440</v>
      </c>
      <c r="B41" s="99"/>
      <c r="C41" s="934">
        <v>2.1</v>
      </c>
      <c r="D41" s="494"/>
      <c r="E41" s="99"/>
      <c r="F41" s="934">
        <v>13.3</v>
      </c>
      <c r="G41" s="494"/>
      <c r="H41" s="99"/>
      <c r="I41" s="934">
        <v>2.6</v>
      </c>
      <c r="J41" s="494"/>
      <c r="K41" s="930"/>
      <c r="L41" s="929">
        <v>0</v>
      </c>
      <c r="M41" s="494"/>
      <c r="N41" s="930"/>
      <c r="O41" s="929">
        <v>0</v>
      </c>
      <c r="P41" s="494"/>
      <c r="Q41" s="933"/>
      <c r="R41" s="934">
        <v>15.4</v>
      </c>
      <c r="S41" s="494"/>
      <c r="T41" s="930"/>
      <c r="U41" s="929">
        <v>0</v>
      </c>
      <c r="V41" s="494"/>
      <c r="W41" s="1015"/>
      <c r="X41" s="934">
        <v>2.6</v>
      </c>
    </row>
    <row r="42" spans="1:24" s="26" customFormat="1" x14ac:dyDescent="0.2">
      <c r="A42" s="22" t="s">
        <v>49</v>
      </c>
      <c r="B42" s="99"/>
      <c r="C42" s="934">
        <v>12.7</v>
      </c>
      <c r="D42" s="494"/>
      <c r="E42" s="99"/>
      <c r="F42" s="934">
        <v>0</v>
      </c>
      <c r="G42" s="494"/>
      <c r="H42" s="99"/>
      <c r="I42" s="934">
        <v>0</v>
      </c>
      <c r="J42" s="494"/>
      <c r="K42" s="930"/>
      <c r="L42" s="929">
        <v>0</v>
      </c>
      <c r="M42" s="494"/>
      <c r="N42" s="930"/>
      <c r="O42" s="929">
        <v>0</v>
      </c>
      <c r="P42" s="494"/>
      <c r="Q42" s="933"/>
      <c r="R42" s="934">
        <v>12.7</v>
      </c>
      <c r="S42" s="494"/>
      <c r="T42" s="930"/>
      <c r="U42" s="929">
        <v>0</v>
      </c>
      <c r="V42" s="494"/>
      <c r="W42" s="1015"/>
      <c r="X42" s="934">
        <v>0</v>
      </c>
    </row>
    <row r="43" spans="1:24" s="26" customFormat="1" x14ac:dyDescent="0.2">
      <c r="A43" s="22" t="s">
        <v>441</v>
      </c>
      <c r="B43" s="99"/>
      <c r="C43" s="934">
        <v>1.4</v>
      </c>
      <c r="D43" s="494"/>
      <c r="E43" s="99"/>
      <c r="F43" s="934">
        <v>1.9</v>
      </c>
      <c r="G43" s="494"/>
      <c r="H43" s="99"/>
      <c r="I43" s="934">
        <v>0.5</v>
      </c>
      <c r="J43" s="494"/>
      <c r="K43" s="930"/>
      <c r="L43" s="929">
        <v>0</v>
      </c>
      <c r="M43" s="494"/>
      <c r="N43" s="930"/>
      <c r="O43" s="929">
        <v>0</v>
      </c>
      <c r="P43" s="494"/>
      <c r="Q43" s="933"/>
      <c r="R43" s="934">
        <v>3.3</v>
      </c>
      <c r="S43" s="494"/>
      <c r="T43" s="930"/>
      <c r="U43" s="929">
        <v>0</v>
      </c>
      <c r="V43" s="494"/>
      <c r="W43" s="1015"/>
      <c r="X43" s="934">
        <v>0.5</v>
      </c>
    </row>
    <row r="44" spans="1:24" s="26" customFormat="1" x14ac:dyDescent="0.2">
      <c r="A44" s="22" t="s">
        <v>75</v>
      </c>
      <c r="B44" s="99"/>
      <c r="C44" s="936">
        <v>0.7</v>
      </c>
      <c r="D44" s="494"/>
      <c r="E44" s="99"/>
      <c r="F44" s="936">
        <v>0</v>
      </c>
      <c r="G44" s="494"/>
      <c r="H44" s="99"/>
      <c r="I44" s="936">
        <v>0</v>
      </c>
      <c r="J44" s="494"/>
      <c r="K44" s="932"/>
      <c r="L44" s="931">
        <v>0</v>
      </c>
      <c r="M44" s="494"/>
      <c r="N44" s="932"/>
      <c r="O44" s="931">
        <v>0</v>
      </c>
      <c r="P44" s="494"/>
      <c r="Q44" s="935"/>
      <c r="R44" s="936">
        <v>0.7</v>
      </c>
      <c r="S44" s="494"/>
      <c r="T44" s="932"/>
      <c r="U44" s="931">
        <v>0</v>
      </c>
      <c r="V44" s="494"/>
      <c r="W44" s="1015"/>
      <c r="X44" s="936">
        <v>0</v>
      </c>
    </row>
    <row r="45" spans="1:24" s="26" customFormat="1" x14ac:dyDescent="0.2">
      <c r="A45" s="494" t="s">
        <v>491</v>
      </c>
      <c r="B45" s="933"/>
      <c r="C45" s="934">
        <v>82</v>
      </c>
      <c r="D45" s="494"/>
      <c r="E45" s="933"/>
      <c r="F45" s="934">
        <v>108.2</v>
      </c>
      <c r="G45" s="494"/>
      <c r="H45" s="933"/>
      <c r="I45" s="934">
        <v>24.5</v>
      </c>
      <c r="J45" s="494"/>
      <c r="K45" s="930"/>
      <c r="L45" s="929">
        <v>0</v>
      </c>
      <c r="M45" s="494"/>
      <c r="N45" s="930"/>
      <c r="O45" s="929">
        <v>0</v>
      </c>
      <c r="P45" s="494"/>
      <c r="Q45" s="933"/>
      <c r="R45" s="934">
        <v>190.2</v>
      </c>
      <c r="S45" s="494"/>
      <c r="T45" s="930"/>
      <c r="U45" s="929">
        <v>0</v>
      </c>
      <c r="V45" s="494"/>
      <c r="W45" s="933"/>
      <c r="X45" s="934">
        <v>24.5</v>
      </c>
    </row>
    <row r="46" spans="1:24" s="26" customFormat="1" x14ac:dyDescent="0.2">
      <c r="B46" s="857"/>
      <c r="C46" s="858"/>
      <c r="E46" s="857"/>
      <c r="F46" s="858"/>
      <c r="H46" s="857"/>
      <c r="I46" s="858"/>
      <c r="J46" s="937"/>
      <c r="K46" s="857"/>
      <c r="L46" s="858"/>
      <c r="N46" s="857"/>
      <c r="O46" s="858"/>
      <c r="P46" s="937"/>
      <c r="Q46" s="1063"/>
      <c r="R46" s="936"/>
      <c r="S46" s="937"/>
      <c r="T46" s="1063"/>
      <c r="U46" s="936"/>
      <c r="V46" s="1064"/>
      <c r="W46" s="937"/>
    </row>
    <row r="47" spans="1:24" ht="13.5" thickBot="1" x14ac:dyDescent="0.25">
      <c r="A47" s="75" t="s">
        <v>74</v>
      </c>
      <c r="B47" s="366" t="s">
        <v>1</v>
      </c>
      <c r="C47" s="724">
        <v>318.39999999999998</v>
      </c>
      <c r="D47" s="75"/>
      <c r="E47" s="366" t="s">
        <v>1</v>
      </c>
      <c r="F47" s="724">
        <v>316.7</v>
      </c>
      <c r="G47" s="368"/>
      <c r="H47" s="366" t="s">
        <v>1</v>
      </c>
      <c r="I47" s="367">
        <v>130.80000000000001</v>
      </c>
      <c r="J47" s="368"/>
      <c r="K47" s="366" t="s">
        <v>1</v>
      </c>
      <c r="L47" s="367">
        <v>125</v>
      </c>
      <c r="M47" s="368"/>
      <c r="N47" s="366" t="s">
        <v>1</v>
      </c>
      <c r="O47" s="367">
        <v>209</v>
      </c>
      <c r="P47" s="1065"/>
      <c r="Q47" s="842" t="s">
        <v>1</v>
      </c>
      <c r="R47" s="724">
        <v>635.1</v>
      </c>
      <c r="S47" s="843"/>
      <c r="T47" s="842" t="s">
        <v>1</v>
      </c>
      <c r="U47" s="724">
        <v>423.9</v>
      </c>
      <c r="V47" s="843"/>
      <c r="W47" s="842" t="s">
        <v>1</v>
      </c>
      <c r="X47" s="367">
        <v>679.7</v>
      </c>
    </row>
    <row r="48" spans="1:24" s="26" customFormat="1" x14ac:dyDescent="0.2">
      <c r="P48" s="937"/>
      <c r="Q48" s="937"/>
      <c r="R48" s="937"/>
      <c r="S48" s="937"/>
      <c r="T48" s="1066"/>
      <c r="U48" s="1067"/>
      <c r="V48" s="1067"/>
      <c r="W48" s="937"/>
    </row>
    <row r="49" spans="1:23" s="26" customFormat="1" ht="13.5" x14ac:dyDescent="0.2">
      <c r="A49" s="994" t="s">
        <v>468</v>
      </c>
      <c r="P49" s="937"/>
      <c r="Q49" s="937"/>
      <c r="R49" s="937"/>
      <c r="S49" s="937"/>
      <c r="T49" s="1068"/>
      <c r="U49" s="937"/>
      <c r="V49" s="1069"/>
      <c r="W49" s="937"/>
    </row>
  </sheetData>
  <sortState ref="A26:AD29">
    <sortCondition descending="1" ref="R26:R29"/>
  </sortState>
  <mergeCells count="2">
    <mergeCell ref="A1:X1"/>
    <mergeCell ref="A2:X2"/>
  </mergeCells>
  <phoneticPr fontId="17" type="noConversion"/>
  <pageMargins left="0.75" right="0.63" top="0.61" bottom="0.77" header="0.5" footer="0.5"/>
  <pageSetup scale="69" orientation="landscape" horizontalDpi="1200" verticalDpi="1200" r:id="rId1"/>
  <headerFooter alignWithMargins="0">
    <oddHeader>&amp;R&amp;G</oddHeader>
    <oddFooter>&amp;C&amp;11PAGE 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Segment UW Results</vt:lpstr>
      <vt:lpstr>Property</vt:lpstr>
      <vt:lpstr>Energy</vt:lpstr>
      <vt:lpstr>Marine</vt:lpstr>
      <vt:lpstr>Aviation</vt:lpstr>
      <vt:lpstr>Lloyds</vt:lpstr>
      <vt:lpstr>Cash Flows</vt:lpstr>
      <vt:lpstr>Losses new current</vt:lpstr>
      <vt:lpstr>Losses new</vt:lpstr>
      <vt:lpstr>Losses orginal</vt:lpstr>
      <vt:lpstr>Balance Sheets</vt:lpstr>
      <vt:lpstr>Investmts</vt:lpstr>
      <vt:lpstr>inv portf - yield, rating, dur</vt:lpstr>
      <vt:lpstr>emerging market</vt:lpstr>
      <vt:lpstr>Losses old</vt:lpstr>
      <vt:lpstr>Corp and global bonds</vt:lpstr>
      <vt:lpstr>Losses</vt:lpstr>
      <vt:lpstr>Losses (cont.)</vt:lpstr>
      <vt:lpstr>losses by AY</vt:lpstr>
      <vt:lpstr>Peak exposure</vt:lpstr>
      <vt:lpstr>EPS</vt:lpstr>
      <vt:lpstr>FCBVPS</vt:lpstr>
      <vt:lpstr>FDBVPS</vt:lpstr>
      <vt:lpstr>FCBVPS (Tan)</vt:lpstr>
      <vt:lpstr>FDBVPS (Tan)</vt:lpstr>
      <vt:lpstr>Cathedral IS</vt:lpstr>
      <vt:lpstr>Cathedral UW results</vt:lpstr>
      <vt:lpstr>Aviation!Print_Area</vt:lpstr>
      <vt:lpstr>'Balance Sheets'!Print_Area</vt:lpstr>
      <vt:lpstr>'basis of presentation'!Print_Area</vt:lpstr>
      <vt:lpstr>'Cash Flows'!Print_Area</vt:lpstr>
      <vt:lpstr>'Cathedral IS'!Print_Area</vt:lpstr>
      <vt:lpstr>'Cathedral UW results'!Print_Area</vt:lpstr>
      <vt:lpstr>'Compound growth graph '!Print_Area</vt:lpstr>
      <vt:lpstr>Contents!Print_Area</vt:lpstr>
      <vt:lpstr>'Corp and global bonds'!Print_Area</vt:lpstr>
      <vt:lpstr>'emerging market'!Print_Area</vt:lpstr>
      <vt:lpstr>Energy!Print_Area</vt:lpstr>
      <vt:lpstr>EPS!Print_Area</vt:lpstr>
      <vt:lpstr>FCBVPS!Print_Area</vt:lpstr>
      <vt:lpstr>'FCBVPS (Tan)'!Print_Area</vt:lpstr>
      <vt:lpstr>FDBVPS!Print_Area</vt:lpstr>
      <vt:lpstr>'FDBVPS (Tan)'!Print_Area</vt:lpstr>
      <vt:lpstr>'Fin. Hlights'!Print_Area</vt:lpstr>
      <vt:lpstr>'Forward looking statements'!Print_Area</vt:lpstr>
      <vt:lpstr>'Front page'!Print_Area</vt:lpstr>
      <vt:lpstr>'Front page '!Print_Area</vt:lpstr>
      <vt:lpstr>'Income statements'!Print_Area</vt:lpstr>
      <vt:lpstr>'inv portf - yield, rating, dur'!Print_Area</vt:lpstr>
      <vt:lpstr>Investmts!Print_Area</vt:lpstr>
      <vt:lpstr>Lloyds!Print_Area</vt:lpstr>
      <vt:lpstr>Losses!Print_Area</vt:lpstr>
      <vt:lpstr>'Losses (cont.)'!Print_Area</vt:lpstr>
      <vt:lpstr>'losses by AY'!Print_Area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rworrall</cp:lastModifiedBy>
  <cp:lastPrinted>2014-07-22T17:03:56Z</cp:lastPrinted>
  <dcterms:created xsi:type="dcterms:W3CDTF">2004-04-09T00:30:22Z</dcterms:created>
  <dcterms:modified xsi:type="dcterms:W3CDTF">2014-07-22T17:29:06Z</dcterms:modified>
</cp:coreProperties>
</file>